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Oprava osvětlen..." sheetId="2" r:id="rId2"/>
    <sheet name="SO 01.2 - Oprava osvětlen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01.1 - Oprava osvětlen...'!$C$117:$K$223</definedName>
    <definedName name="_xlnm.Print_Area" localSheetId="1">'SO 01.1 - Oprava osvětlen...'!$C$4:$J$76,'SO 01.1 - Oprava osvětlen...'!$C$82:$J$99,'SO 01.1 - Oprava osvětlen...'!$C$105:$K$223</definedName>
    <definedName name="_xlnm.Print_Titles" localSheetId="1">'SO 01.1 - Oprava osvětlen...'!$117:$117</definedName>
    <definedName name="_xlnm._FilterDatabase" localSheetId="2" hidden="1">'SO 01.2 - Oprava osvětlen...'!$C$117:$K$148</definedName>
    <definedName name="_xlnm.Print_Area" localSheetId="2">'SO 01.2 - Oprava osvětlen...'!$C$4:$J$76,'SO 01.2 - Oprava osvětlen...'!$C$82:$J$99,'SO 01.2 - Oprava osvětlen...'!$C$105:$K$148</definedName>
    <definedName name="_xlnm.Print_Titles" localSheetId="2">'SO 01.2 - Oprava osvětlen...'!$117:$117</definedName>
    <definedName name="_xlnm._FilterDatabase" localSheetId="3" hidden="1">'VRN - Vedlejší rozpočtové...'!$C$115:$K$123</definedName>
    <definedName name="_xlnm.Print_Area" localSheetId="3">'VRN - Vedlejší rozpočtové...'!$C$4:$J$76,'VRN - Vedlejší rozpočtové...'!$C$82:$J$97,'VRN - Vedlejší rozpočtové...'!$C$103:$K$123</definedName>
    <definedName name="_xlnm.Print_Titles" localSheetId="3">'VRN - Vedlejší rozpočtové...'!$115:$115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3" r="J37"/>
  <c r="J36"/>
  <c i="1" r="AY96"/>
  <c i="3" r="J35"/>
  <c i="1" r="AX96"/>
  <c i="3" r="BI148"/>
  <c r="BH148"/>
  <c r="BG148"/>
  <c r="BF148"/>
  <c r="T148"/>
  <c r="T147"/>
  <c r="T146"/>
  <c r="T118"/>
  <c r="R148"/>
  <c r="R147"/>
  <c r="R146"/>
  <c r="R118"/>
  <c r="P148"/>
  <c r="P147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P118"/>
  <c i="1" r="AU96"/>
  <c i="3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1" r="AY95"/>
  <c r="AX95"/>
  <c i="2" r="J37"/>
  <c r="J36"/>
  <c r="J3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1" r="L90"/>
  <c r="AM90"/>
  <c r="AM89"/>
  <c r="L89"/>
  <c r="AM87"/>
  <c r="L87"/>
  <c r="L85"/>
  <c r="L84"/>
  <c i="2" r="BK158"/>
  <c r="BK218"/>
  <c r="BK204"/>
  <c r="J201"/>
  <c r="J171"/>
  <c r="BK145"/>
  <c r="BK139"/>
  <c r="J132"/>
  <c r="BK120"/>
  <c r="J202"/>
  <c r="BK173"/>
  <c r="BK170"/>
  <c r="J162"/>
  <c r="BK147"/>
  <c r="J122"/>
  <c r="BK212"/>
  <c r="J179"/>
  <c r="J169"/>
  <c r="BK138"/>
  <c r="BK166"/>
  <c r="J153"/>
  <c r="J141"/>
  <c r="J215"/>
  <c r="J199"/>
  <c r="BK193"/>
  <c r="J186"/>
  <c r="J174"/>
  <c r="J138"/>
  <c r="J123"/>
  <c r="BK174"/>
  <c r="J155"/>
  <c r="BK136"/>
  <c r="BK121"/>
  <c r="J211"/>
  <c r="J178"/>
  <c r="BK133"/>
  <c r="BK217"/>
  <c r="J151"/>
  <c r="BK221"/>
  <c r="BK203"/>
  <c r="BK184"/>
  <c r="J149"/>
  <c r="J193"/>
  <c r="BK171"/>
  <c r="J144"/>
  <c i="3" r="BK125"/>
  <c r="BK135"/>
  <c r="BK139"/>
  <c r="BK143"/>
  <c i="4" r="J122"/>
  <c i="2" r="J154"/>
  <c i="3" r="J139"/>
  <c r="J130"/>
  <c r="J148"/>
  <c r="BK129"/>
  <c r="BK119"/>
  <c i="4" r="J121"/>
  <c r="J123"/>
  <c i="1" r="AS94"/>
  <c i="2" r="J189"/>
  <c r="BK187"/>
  <c r="J175"/>
  <c r="BK134"/>
  <c r="BK128"/>
  <c r="J158"/>
  <c r="J129"/>
  <c r="J207"/>
  <c r="BK197"/>
  <c r="J192"/>
  <c r="J173"/>
  <c r="BK157"/>
  <c r="BK141"/>
  <c r="BK127"/>
  <c r="BK215"/>
  <c r="J185"/>
  <c r="BK169"/>
  <c r="BK153"/>
  <c i="3" r="BK134"/>
  <c r="BK137"/>
  <c r="J145"/>
  <c r="BK122"/>
  <c r="J126"/>
  <c r="BK131"/>
  <c r="BK140"/>
  <c r="BK130"/>
  <c i="4" r="J119"/>
  <c i="2" r="BK214"/>
  <c r="BK192"/>
  <c r="J172"/>
  <c r="J188"/>
  <c r="BK161"/>
  <c r="J152"/>
  <c i="4" r="BK118"/>
  <c i="2" r="BK223"/>
  <c r="J204"/>
  <c r="J196"/>
  <c r="BK188"/>
  <c r="J176"/>
  <c r="J170"/>
  <c r="F36"/>
  <c r="J156"/>
  <c r="BK140"/>
  <c r="BK130"/>
  <c r="J127"/>
  <c r="J148"/>
  <c r="BK135"/>
  <c r="J220"/>
  <c r="J205"/>
  <c r="J195"/>
  <c r="BK191"/>
  <c r="BK163"/>
  <c r="BK151"/>
  <c r="BK129"/>
  <c r="BK216"/>
  <c r="J184"/>
  <c r="BK159"/>
  <c i="3" r="J142"/>
  <c r="BK136"/>
  <c r="J132"/>
  <c r="J134"/>
  <c r="BK120"/>
  <c r="J120"/>
  <c r="J140"/>
  <c r="BK128"/>
  <c r="BK133"/>
  <c i="4" r="BK123"/>
  <c r="BK117"/>
  <c r="J118"/>
  <c i="2" r="J197"/>
  <c r="J182"/>
  <c r="J160"/>
  <c r="J221"/>
  <c r="J214"/>
  <c r="J203"/>
  <c r="BK177"/>
  <c r="BK143"/>
  <c r="J136"/>
  <c r="BK126"/>
  <c r="F35"/>
  <c r="J191"/>
  <c r="BK155"/>
  <c i="3" r="J138"/>
  <c r="J131"/>
  <c r="J121"/>
  <c r="J135"/>
  <c i="4" r="BK122"/>
  <c i="2" r="J216"/>
  <c r="J150"/>
  <c r="J213"/>
  <c r="BK180"/>
  <c r="J130"/>
  <c r="BK132"/>
  <c r="BK146"/>
  <c r="J133"/>
  <c r="BK189"/>
  <c r="J146"/>
  <c r="J212"/>
  <c r="J166"/>
  <c i="3" r="BK145"/>
  <c i="2" r="BK220"/>
  <c r="BK213"/>
  <c r="BK195"/>
  <c r="BK185"/>
  <c r="BK162"/>
  <c r="BK222"/>
  <c r="J218"/>
  <c r="BK211"/>
  <c r="BK178"/>
  <c r="BK149"/>
  <c r="BK137"/>
  <c r="BK125"/>
  <c r="BK205"/>
  <c r="BK172"/>
  <c r="J142"/>
  <c r="J125"/>
  <c r="J210"/>
  <c r="J177"/>
  <c r="BK144"/>
  <c r="BK124"/>
  <c r="J140"/>
  <c r="J209"/>
  <c r="BK196"/>
  <c r="BK190"/>
  <c r="BK176"/>
  <c r="J126"/>
  <c r="BK210"/>
  <c r="BK164"/>
  <c r="BK150"/>
  <c i="3" r="BK126"/>
  <c r="J133"/>
  <c r="BK132"/>
  <c r="J125"/>
  <c r="J122"/>
  <c i="4" r="J117"/>
  <c i="2" r="BK198"/>
  <c r="BK156"/>
  <c r="BK207"/>
  <c r="J164"/>
  <c r="BK119"/>
  <c r="J167"/>
  <c r="J128"/>
  <c r="BK148"/>
  <c r="J120"/>
  <c r="J161"/>
  <c r="BK186"/>
  <c i="3" r="J143"/>
  <c r="BK127"/>
  <c r="BK141"/>
  <c r="J123"/>
  <c i="2" r="J219"/>
  <c r="BK201"/>
  <c r="J190"/>
  <c r="BK179"/>
  <c r="J163"/>
  <c r="BK168"/>
  <c r="J143"/>
  <c r="BK199"/>
  <c r="J180"/>
  <c i="3" r="J144"/>
  <c r="J128"/>
  <c r="J141"/>
  <c r="J137"/>
  <c r="BK123"/>
  <c r="J119"/>
  <c r="J127"/>
  <c i="4" r="BK119"/>
  <c i="2" r="J222"/>
  <c r="BK209"/>
  <c r="J194"/>
  <c r="BK181"/>
  <c r="BK154"/>
  <c r="J134"/>
  <c r="J119"/>
  <c r="J208"/>
  <c r="BK167"/>
  <c r="J137"/>
  <c r="J165"/>
  <c r="J145"/>
  <c r="J223"/>
  <c r="J198"/>
  <c r="J187"/>
  <c r="J159"/>
  <c r="BK122"/>
  <c r="J181"/>
  <c r="J157"/>
  <c i="3" r="BK148"/>
  <c r="BK144"/>
  <c r="BK121"/>
  <c r="J136"/>
  <c i="4" r="J120"/>
  <c r="BK121"/>
  <c i="2" r="BK219"/>
  <c r="BK208"/>
  <c r="BK202"/>
  <c r="BK175"/>
  <c r="BK142"/>
  <c r="J124"/>
  <c r="BK182"/>
  <c r="J168"/>
  <c r="J139"/>
  <c r="J131"/>
  <c r="J217"/>
  <c r="BK165"/>
  <c r="BK131"/>
  <c r="BK160"/>
  <c r="BK152"/>
  <c r="BK123"/>
  <c r="BK194"/>
  <c r="J183"/>
  <c r="J135"/>
  <c r="J121"/>
  <c r="BK183"/>
  <c r="J147"/>
  <c i="3" r="J129"/>
  <c r="BK142"/>
  <c r="BK124"/>
  <c r="J124"/>
  <c r="BK138"/>
  <c i="4" r="BK120"/>
  <c i="2" r="F37"/>
  <c r="F34"/>
  <c l="1" r="BK206"/>
  <c r="J206"/>
  <c r="J98"/>
  <c r="R206"/>
  <c r="R200"/>
  <c r="R118"/>
  <c r="P206"/>
  <c r="P200"/>
  <c r="P118"/>
  <c i="1" r="AU95"/>
  <c i="2" r="T206"/>
  <c r="T200"/>
  <c r="T118"/>
  <c i="4" r="R116"/>
  <c r="BK116"/>
  <c r="J116"/>
  <c r="J96"/>
  <c r="P116"/>
  <c i="1" r="AU97"/>
  <c i="4" r="T116"/>
  <c i="3" r="BK147"/>
  <c r="J147"/>
  <c r="J98"/>
  <c i="4" r="F92"/>
  <c r="BE117"/>
  <c r="BE121"/>
  <c r="E85"/>
  <c r="BE122"/>
  <c r="BE118"/>
  <c r="BE123"/>
  <c r="J89"/>
  <c r="BE119"/>
  <c r="BE120"/>
  <c i="3" r="F92"/>
  <c r="BE119"/>
  <c r="BE124"/>
  <c r="BE126"/>
  <c r="BE138"/>
  <c r="BE129"/>
  <c r="BE135"/>
  <c r="BE137"/>
  <c r="BE132"/>
  <c r="BE134"/>
  <c r="E85"/>
  <c r="BE133"/>
  <c r="BE144"/>
  <c r="BE125"/>
  <c r="BE127"/>
  <c r="BE131"/>
  <c r="J112"/>
  <c r="BE120"/>
  <c r="BE123"/>
  <c r="BE141"/>
  <c r="BE142"/>
  <c i="2" r="BK200"/>
  <c r="J200"/>
  <c r="J97"/>
  <c i="3" r="BE122"/>
  <c r="BE128"/>
  <c r="BE136"/>
  <c r="BE139"/>
  <c r="BE143"/>
  <c r="BE121"/>
  <c r="BE140"/>
  <c r="BE148"/>
  <c r="BE130"/>
  <c r="BE145"/>
  <c i="2" r="BE146"/>
  <c r="BE156"/>
  <c r="BE163"/>
  <c r="BE174"/>
  <c r="BE179"/>
  <c r="BE180"/>
  <c r="BE184"/>
  <c r="BE185"/>
  <c r="BE189"/>
  <c r="BE195"/>
  <c r="BE196"/>
  <c r="BE197"/>
  <c r="BE202"/>
  <c r="BE205"/>
  <c r="BE214"/>
  <c r="BE223"/>
  <c r="J89"/>
  <c r="BE120"/>
  <c r="BE128"/>
  <c r="BE134"/>
  <c r="BE142"/>
  <c r="BE152"/>
  <c r="BE153"/>
  <c r="BE158"/>
  <c r="BE183"/>
  <c r="BE187"/>
  <c r="BE190"/>
  <c r="BE191"/>
  <c r="BE208"/>
  <c r="BE212"/>
  <c r="BE220"/>
  <c r="BE221"/>
  <c r="BE222"/>
  <c r="BE119"/>
  <c r="BE123"/>
  <c r="BE130"/>
  <c r="BE132"/>
  <c r="BE140"/>
  <c r="BE147"/>
  <c r="BE160"/>
  <c r="BE161"/>
  <c r="BE171"/>
  <c r="BE211"/>
  <c i="1" r="BC95"/>
  <c i="2" r="E85"/>
  <c r="F115"/>
  <c r="BE121"/>
  <c r="BE135"/>
  <c r="BE136"/>
  <c r="BE137"/>
  <c r="BE138"/>
  <c r="BE139"/>
  <c r="BE149"/>
  <c r="BE150"/>
  <c r="BE155"/>
  <c r="BE157"/>
  <c r="BE162"/>
  <c r="BE168"/>
  <c r="BE172"/>
  <c r="BE173"/>
  <c r="BE175"/>
  <c r="BE182"/>
  <c r="BE210"/>
  <c r="BE217"/>
  <c r="BE125"/>
  <c r="BE127"/>
  <c r="BE133"/>
  <c r="BE143"/>
  <c r="BE145"/>
  <c r="BE151"/>
  <c r="BE159"/>
  <c r="BE177"/>
  <c r="BE192"/>
  <c r="BE193"/>
  <c r="BE194"/>
  <c r="BE198"/>
  <c r="BE201"/>
  <c r="BE204"/>
  <c r="BE216"/>
  <c i="1" r="BB95"/>
  <c i="2" r="BE122"/>
  <c r="BE124"/>
  <c r="BE126"/>
  <c r="BE129"/>
  <c r="BE131"/>
  <c r="BE141"/>
  <c r="BE144"/>
  <c r="BE148"/>
  <c r="BE166"/>
  <c r="BE167"/>
  <c r="BE170"/>
  <c r="BE176"/>
  <c r="BE181"/>
  <c r="BE207"/>
  <c r="BE209"/>
  <c r="BE213"/>
  <c r="BE218"/>
  <c i="1" r="BA95"/>
  <c i="2" r="BE154"/>
  <c r="BE164"/>
  <c r="BE165"/>
  <c r="BE169"/>
  <c r="BE178"/>
  <c r="BE186"/>
  <c r="BE188"/>
  <c r="BE199"/>
  <c r="BE203"/>
  <c r="BE215"/>
  <c r="BE219"/>
  <c i="1" r="BD95"/>
  <c i="2" r="J34"/>
  <c i="4" r="J34"/>
  <c i="1" r="AW97"/>
  <c i="3" r="F34"/>
  <c i="1" r="BA96"/>
  <c i="3" r="F37"/>
  <c i="1" r="BD96"/>
  <c i="3" r="F36"/>
  <c i="1" r="BC96"/>
  <c i="3" r="J34"/>
  <c i="1" r="AW96"/>
  <c i="4" r="F35"/>
  <c i="1" r="BB97"/>
  <c i="4" r="F34"/>
  <c i="1" r="BA97"/>
  <c i="4" r="F36"/>
  <c i="1" r="BC97"/>
  <c i="3" r="F35"/>
  <c i="1" r="BB96"/>
  <c i="4" r="F37"/>
  <c i="1" r="BD97"/>
  <c i="3" l="1" r="BK146"/>
  <c r="J146"/>
  <c r="J97"/>
  <c i="1" r="AW95"/>
  <c i="3" r="BK118"/>
  <c r="J118"/>
  <c i="2" r="BK118"/>
  <c r="J118"/>
  <c r="J96"/>
  <c i="1" r="AU94"/>
  <c i="2" r="F33"/>
  <c i="1" r="AZ95"/>
  <c i="4" r="J30"/>
  <c i="1" r="AG97"/>
  <c r="BC94"/>
  <c r="W32"/>
  <c r="BA94"/>
  <c r="W30"/>
  <c i="2" r="J33"/>
  <c i="1" r="AV95"/>
  <c r="AT95"/>
  <c i="4" r="F33"/>
  <c i="1" r="AZ97"/>
  <c i="3" r="J30"/>
  <c i="1" r="AG96"/>
  <c i="3" r="F33"/>
  <c i="1" r="AZ96"/>
  <c i="4" r="J33"/>
  <c i="1" r="AV97"/>
  <c r="AT97"/>
  <c r="AN97"/>
  <c i="3" r="J33"/>
  <c i="1" r="AV96"/>
  <c r="AT96"/>
  <c r="BD94"/>
  <c r="W33"/>
  <c r="BB94"/>
  <c r="W31"/>
  <c l="1" r="AN96"/>
  <c i="3" r="J96"/>
  <c i="4" r="J39"/>
  <c i="3" r="J39"/>
  <c i="1" r="AW94"/>
  <c r="AK30"/>
  <c r="AX94"/>
  <c i="2" r="J30"/>
  <c i="1" r="AG95"/>
  <c r="AG94"/>
  <c r="AK26"/>
  <c r="AY94"/>
  <c r="AZ94"/>
  <c r="W29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<sst xmlns="http://schemas.openxmlformats.org/spreadsheetml/2006/main">
  <si>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</si>
  <si>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</si>
  <si>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</si>
  <si>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</si>
  <si>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</si>
  <si>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{d2f9d7a1-5b49-45db-9419-30816adc4df9}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</si>
  <si>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</si>
  <si>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</si>
  <si>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</si>
  <si>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</si>
  <si>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</si>
  <si>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</si>
  <si>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</si>
  <si>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</si>
  <si>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</si>
  <si>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</si>
  <si>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</si>
  <si>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v žst Dětřichov nad Bystřicí</t>
  </si>
  <si>
    <t>KSO:</t>
  </si>
  <si>
    <t>828 7</t>
  </si>
  <si>
    <t>CC-CZ:</t>
  </si>
  <si>
    <t>222</t>
  </si>
  <si>
    <t>Místo:</t>
  </si>
  <si>
    <t>Dětřichov nad Bystřicí</t>
  </si>
  <si>
    <t>Datum:</t>
  </si>
  <si>
    <t>25. 1. 2023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</si>
  <si>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</si>
  <si>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</si>
  <si>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</si>
  <si>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</si>
  <si>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</si>
  <si>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</si>
  <si>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</si>
  <si>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</si>
  <si>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</si>
  <si>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27767442</t>
  </si>
  <si>
    <t>SB projekt s.r.o.</t>
  </si>
  <si>
    <t>CZ27767442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</si>
  <si>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</si>
  <si>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</si>
  <si>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</si>
  <si>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</si>
  <si>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</si>
  <si>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</si>
  <si>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</si>
  <si>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</si>
  <si>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</si>
  <si>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</si>
  <si>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</si>
  <si>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</si>
  <si>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</si>
  <si>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</si>
  <si>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</si>
  <si>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</si>
  <si>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</si>
  <si>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</si>
  <si>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</si>
  <si>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</si>
  <si>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</si>
  <si>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</si>
  <si>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</si>
  <si>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</si>
  <si>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</si>
  <si>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</si>
  <si>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</si>
  <si>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</si>
  <si>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</si>
  <si>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</si>
  <si>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</si>
  <si>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</si>
  <si>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</si>
  <si>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</si>
  <si>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</si>
  <si>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</si>
  <si>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</si>
  <si>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</si>
  <si>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</si>
  <si>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</si>
  <si>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</si>
  <si>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</si>
  <si>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</si>
  <si>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</si>
  <si>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</si>
  <si>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</si>
  <si>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</si>
  <si>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</si>
  <si>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</si>
  <si>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STA</t>
  </si>
  <si>
    <t>1</t>
  </si>
  <si>
    <t>{0a64aae9-f03a-49e5-a5f1-225f61822076}</t>
  </si>
  <si>
    <t>828 75</t>
  </si>
  <si>
    <t>2</t>
  </si>
  <si>
    <t>SO 01.2</t>
  </si>
  <si>
    <t>Oprava osvětlení v žst Dětřichov nad Bystřicí - zemní práce</t>
  </si>
  <si>
    <t>{1261eb6d-8123-4bbb-a15a-e5509d534c3e}</t>
  </si>
  <si>
    <t>VRN</t>
  </si>
  <si>
    <t>Vedlejší rozpočtové náklady</t>
  </si>
  <si>
    <t>{2ddab744-a9a9-4e4b-971d-d529c72e1384}</t>
  </si>
  <si>
    <t>KRYCÍ LIST SOUPISU PRACÍ</t>
  </si>
  <si>
    <t>Objekt:</t>
  </si>
  <si>
    <t>SO 01.1 - Oprava osvětlení v žst Dětřichov nad Bystřicí</t>
  </si>
  <si>
    <t>Dětřichov nB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</si>
  <si>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</si>
  <si>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</si>
  <si>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</si>
  <si>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</si>
  <si>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</si>
  <si>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</si>
  <si>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 xml:space="preserve">    optot - Přípolož OPTOTRUBEK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</si>
  <si>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</si>
  <si>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</si>
  <si>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</si>
  <si>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</si>
  <si>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</si>
  <si>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</si>
  <si>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</si>
  <si>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</si>
  <si>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</si>
  <si>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</si>
  <si>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</si>
  <si>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</si>
  <si>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</si>
  <si>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</si>
  <si>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5905025110</t>
  </si>
  <si>
    <t>Doplnění stezky štěrkodrtí souvislé</t>
  </si>
  <si>
    <t>m3</t>
  </si>
  <si>
    <t>Sborník UOŽI 01 2023</t>
  </si>
  <si>
    <t>4</t>
  </si>
  <si>
    <t>ROZPOCET</t>
  </si>
  <si>
    <t>-1516819344</t>
  </si>
  <si>
    <t>M</t>
  </si>
  <si>
    <t>5955101012</t>
  </si>
  <si>
    <t>Kamenivo drcené štěrk frakce 16/32</t>
  </si>
  <si>
    <t>t</t>
  </si>
  <si>
    <t>8</t>
  </si>
  <si>
    <t>507085838</t>
  </si>
  <si>
    <t>3</t>
  </si>
  <si>
    <t>7491151020</t>
  </si>
  <si>
    <t>Montáž trubek ohebných elektroinstalačních vlnitých pancéřových hadic z PVC uložených volně, pod nebo na omítku, na rošt, na stožár apod. průměru do 63 mm</t>
  </si>
  <si>
    <t>m</t>
  </si>
  <si>
    <t>512</t>
  </si>
  <si>
    <t>-722398259</t>
  </si>
  <si>
    <t>7491100200</t>
  </si>
  <si>
    <t>Trubková vedení Ohebné elektroinstalační trubky KOPOFLEX 63 rudá</t>
  </si>
  <si>
    <t>-667117972</t>
  </si>
  <si>
    <t>5</t>
  </si>
  <si>
    <t>7491100220</t>
  </si>
  <si>
    <t>Trubková vedení Ohebné elektroinstalační trubky KOPOFLEX 90 rudá</t>
  </si>
  <si>
    <t>-618858737</t>
  </si>
  <si>
    <t>6</t>
  </si>
  <si>
    <t>7491652010</t>
  </si>
  <si>
    <t>Montáž vnějšího uzemnění uzemňovacích vodičů v zemi z pozinkované oceli (FeZn) do 120 mm2</t>
  </si>
  <si>
    <t>1143913792</t>
  </si>
  <si>
    <t>7</t>
  </si>
  <si>
    <t>7491600180</t>
  </si>
  <si>
    <t>Uzemnění Vnější Uzemňovací vedení v zemi, páskem FeZn do 120 mm2</t>
  </si>
  <si>
    <t>128</t>
  </si>
  <si>
    <t>-1800616442</t>
  </si>
  <si>
    <t>7491652040</t>
  </si>
  <si>
    <t>Montáž vnějšího uzemnění zemnící tyče z pozinkované oceli (FeZn), délky do 2 m</t>
  </si>
  <si>
    <t>kus</t>
  </si>
  <si>
    <t>1210140702</t>
  </si>
  <si>
    <t>9</t>
  </si>
  <si>
    <t>7590150030</t>
  </si>
  <si>
    <t>Uzemnění, ukolejnění Tyč zemnící se svorkou l=1,5m (HM0354405211015)</t>
  </si>
  <si>
    <t>2078686295</t>
  </si>
  <si>
    <t>10</t>
  </si>
  <si>
    <t>7491654012</t>
  </si>
  <si>
    <t>Montáž svorek spojovacích se 3 a více šrouby (typ ST, SJ, SK, SZ, SR01, 02, aj.)</t>
  </si>
  <si>
    <t>-1021847357</t>
  </si>
  <si>
    <t>11</t>
  </si>
  <si>
    <t>7491601450</t>
  </si>
  <si>
    <t>Uzemnění Hromosvodné vedení Svorka SR 2b</t>
  </si>
  <si>
    <t>-81056695</t>
  </si>
  <si>
    <t>12</t>
  </si>
  <si>
    <t>7492553010</t>
  </si>
  <si>
    <t>Montáž kabelů 2- a 3-žílových Cu do 16 mm2</t>
  </si>
  <si>
    <t>1982503717</t>
  </si>
  <si>
    <t>13</t>
  </si>
  <si>
    <t>7492501774</t>
  </si>
  <si>
    <t>Kabely, vodiče, šňůry Cu - nn Kabel silový 2 a 3-žílový Cu, plastová izolace kabel H07RN-F-G 3x1,5 mm2</t>
  </si>
  <si>
    <t>-749836232</t>
  </si>
  <si>
    <t>14</t>
  </si>
  <si>
    <t>7492554010</t>
  </si>
  <si>
    <t>Montáž kabelů 4- a 5-žílových Cu do 16 mm2</t>
  </si>
  <si>
    <t>1121987981</t>
  </si>
  <si>
    <t>7492501870</t>
  </si>
  <si>
    <t>Kabely, vodiče, šňůry Cu - nn Kabel silový 4 a 5-žílový Cu, plastová izolace CYKY 4J10 (4Bx10)</t>
  </si>
  <si>
    <t>1204445493</t>
  </si>
  <si>
    <t>16</t>
  </si>
  <si>
    <t>7492502030</t>
  </si>
  <si>
    <t>Kabely, vodiče, šňůry Cu - nn Kabel silový 4 a 5-žílový Cu, plastová izolace CYKY 5J6 (5Cx6)</t>
  </si>
  <si>
    <t>479846057</t>
  </si>
  <si>
    <t>17</t>
  </si>
  <si>
    <t>7492652010</t>
  </si>
  <si>
    <t>Montáž kabelů 4- a 5-žílových Al do 25 mm2</t>
  </si>
  <si>
    <t>1346606430</t>
  </si>
  <si>
    <t>18</t>
  </si>
  <si>
    <t>7492600300</t>
  </si>
  <si>
    <t>Kabely, vodiče, šňůry Al - nn Kabel silový 4 a 5-žílový, plastová izolace 1-AYKY 5x25</t>
  </si>
  <si>
    <t>-1519813274</t>
  </si>
  <si>
    <t>19</t>
  </si>
  <si>
    <t>7492751020</t>
  </si>
  <si>
    <t>Montáž ukončení kabelů nn v rozvaděči nebo na přístroji izolovaných s označením 2 - 5-ti žílových do 2,5 mm2</t>
  </si>
  <si>
    <t>-696597357</t>
  </si>
  <si>
    <t>20</t>
  </si>
  <si>
    <t>7492751022</t>
  </si>
  <si>
    <t>Montáž ukončení kabelů nn v rozvaděči nebo na přístroji izolovaných s označením 2 - 5-ti žílových do 25 mm2</t>
  </si>
  <si>
    <t>-1871727562</t>
  </si>
  <si>
    <t>7492752012</t>
  </si>
  <si>
    <t>Montáž ukončení kabelů nn kabelovou spojkou 3/4/5 - žílové kabely s plastovou izolací do 35 mm2</t>
  </si>
  <si>
    <t>-1953275939</t>
  </si>
  <si>
    <t>22</t>
  </si>
  <si>
    <t>7492103270</t>
  </si>
  <si>
    <t>Spojovací vedení, podpěrné izolátory Spojky, ukončení pasu, ostatní Spojka SVCZC 35 AL smršťovací</t>
  </si>
  <si>
    <t>1950972018</t>
  </si>
  <si>
    <t>23</t>
  </si>
  <si>
    <t>7492752014</t>
  </si>
  <si>
    <t>Montáž ukončení kabelů nn kabelovou spojkou 3/4/5 - žílové kabely s plastovou izolací do 70 mm2</t>
  </si>
  <si>
    <t>-931986364</t>
  </si>
  <si>
    <t>24</t>
  </si>
  <si>
    <t>7492103310</t>
  </si>
  <si>
    <t>Spojovací vedení, podpěrné izolátory Spojky, ukončení pasu, ostatní Spojka SVCZC 70 AL smršťovací</t>
  </si>
  <si>
    <t>1405971397</t>
  </si>
  <si>
    <t>25</t>
  </si>
  <si>
    <t>7493151010</t>
  </si>
  <si>
    <t>Montáž osvětlovacích stožárů včetně výstroje sklopných výšky do 12 m</t>
  </si>
  <si>
    <t>-172486377</t>
  </si>
  <si>
    <t>26</t>
  </si>
  <si>
    <t>7493100050</t>
  </si>
  <si>
    <t>Venkovní osvětlení Osvětlovací stožáry sklopné výšky od 7 do 9 m, žárově zinkovaný, vč. Výstroje,stožár nesmí mít dvířka (z důvodu neoprávněného vstupu)</t>
  </si>
  <si>
    <t>1613580799</t>
  </si>
  <si>
    <t>27</t>
  </si>
  <si>
    <t>7493100060</t>
  </si>
  <si>
    <t>Venkovní osvětlení Osvětlovací stožáry sklopné výšky od 10 do 12 m, žárově zinkovaný, vč. výstroje, stožár nesmí mít dvířka (z důvodu neoprávněného vstupu)</t>
  </si>
  <si>
    <t>1770305346</t>
  </si>
  <si>
    <t>28</t>
  </si>
  <si>
    <t>7493152010</t>
  </si>
  <si>
    <t>Montáž ocelových výložníků pro osvětlovací stožáry na sloup nebo stěnu výšky do 6 m jednoramenných</t>
  </si>
  <si>
    <t>-495672619</t>
  </si>
  <si>
    <t>29</t>
  </si>
  <si>
    <t>7493100450</t>
  </si>
  <si>
    <t>Venkovní osvětlení Výložníky pro osvětlovací stožáry Příruba na sloup prům. 75 mm</t>
  </si>
  <si>
    <t>-887917592</t>
  </si>
  <si>
    <t>30</t>
  </si>
  <si>
    <t>7493152015</t>
  </si>
  <si>
    <t>Montáž ocelových výložníků pro osvětlovací stožáry na sloup nebo stěnu výšky do 6 m dvouramenných</t>
  </si>
  <si>
    <t>-1414496941</t>
  </si>
  <si>
    <t>31</t>
  </si>
  <si>
    <t>7493100460</t>
  </si>
  <si>
    <t>Venkovní osvětlení Výložníky pro osvětlovací stožáry Dvouramenný</t>
  </si>
  <si>
    <t>924844838</t>
  </si>
  <si>
    <t>32</t>
  </si>
  <si>
    <t>7493152530.1</t>
  </si>
  <si>
    <t>Montáž svítidla pro železnici na sklopný stožár</t>
  </si>
  <si>
    <t>-2002980809</t>
  </si>
  <si>
    <t>33</t>
  </si>
  <si>
    <t>7493100670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</si>
  <si>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</si>
  <si>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1367259974</t>
  </si>
  <si>
    <t>34</t>
  </si>
  <si>
    <t>7493100680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</si>
  <si>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</si>
  <si>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480564209</t>
  </si>
  <si>
    <t>35</t>
  </si>
  <si>
    <t>5913430070R</t>
  </si>
  <si>
    <t>Nátěr bezpečnostních pruhů na osvětlovací stožár nebo věž</t>
  </si>
  <si>
    <t>ks</t>
  </si>
  <si>
    <t>64</t>
  </si>
  <si>
    <t>-1456005853</t>
  </si>
  <si>
    <t>36</t>
  </si>
  <si>
    <t>7499700390</t>
  </si>
  <si>
    <t xml:space="preserve">Nátěry trakčního vedení  Barva a řed. pro bezpečnostní černožluté pruhy na podpěře TV</t>
  </si>
  <si>
    <t>256</t>
  </si>
  <si>
    <t>647390416</t>
  </si>
  <si>
    <t>37</t>
  </si>
  <si>
    <t>7497351780</t>
  </si>
  <si>
    <t>Číslování stožárů a pohonů odpojovačů 1 - 3 znaky</t>
  </si>
  <si>
    <t>-1260190599</t>
  </si>
  <si>
    <t>38</t>
  </si>
  <si>
    <t>7499700380</t>
  </si>
  <si>
    <t xml:space="preserve">Nátěry trakčního vedení  Barva a řed. pro jedno číslo včetně černého podklad.pruhu na podpěře TV</t>
  </si>
  <si>
    <t>1433875297</t>
  </si>
  <si>
    <t>39</t>
  </si>
  <si>
    <t>7493155510</t>
  </si>
  <si>
    <t>Montáž stožárových rozvodnic s jedním až dvěmi jistícími prvky</t>
  </si>
  <si>
    <t>-367188143</t>
  </si>
  <si>
    <t>40</t>
  </si>
  <si>
    <t>7493102000</t>
  </si>
  <si>
    <t>Venkovní osvětlení Elektrovýzbroje stožárů a stožárové rozvodnice Elektrovýzbroj stožáru pro 1 - 2 okruhy</t>
  </si>
  <si>
    <t>-29495349</t>
  </si>
  <si>
    <t>41</t>
  </si>
  <si>
    <t>7493156010</t>
  </si>
  <si>
    <t>Montáž rozvaděče pro napájení osvětlení železničních prostranství do 8 kusů 3-f vývodů</t>
  </si>
  <si>
    <t>-662913559</t>
  </si>
  <si>
    <t>42</t>
  </si>
  <si>
    <t>7493102210</t>
  </si>
  <si>
    <t>Venkovní osvětlení Rozvaděče pro napájení osvětlení železničních prostranství pro 5 - 8ks 3-f větví s PLC řídícím systémem</t>
  </si>
  <si>
    <t>-268219988</t>
  </si>
  <si>
    <t>43</t>
  </si>
  <si>
    <t>7493352030-R</t>
  </si>
  <si>
    <t>Montáž počítače MDP</t>
  </si>
  <si>
    <t>-668219273</t>
  </si>
  <si>
    <t>44</t>
  </si>
  <si>
    <t>7496700890-R</t>
  </si>
  <si>
    <t>MDP (15´´touch screen) místní dohledový počítač</t>
  </si>
  <si>
    <t>-1183667685</t>
  </si>
  <si>
    <t>45</t>
  </si>
  <si>
    <t>7493300970</t>
  </si>
  <si>
    <t>Elektrický ohřev výhybek (EOV) SW Parametrizace PLC</t>
  </si>
  <si>
    <t>1939766355</t>
  </si>
  <si>
    <t>46</t>
  </si>
  <si>
    <t>7493300980</t>
  </si>
  <si>
    <t>Elektrický ohřev výhybek (EOV) SW Parametrizace komunikace</t>
  </si>
  <si>
    <t>1199376693</t>
  </si>
  <si>
    <t>47</t>
  </si>
  <si>
    <t>7493301070</t>
  </si>
  <si>
    <t>Elektrický ohřev výhybek (EOV) SW Parametrizace okruhu OV (na okruh OV), dle počtu okruhů osvětlení</t>
  </si>
  <si>
    <t>1084441430</t>
  </si>
  <si>
    <t>48</t>
  </si>
  <si>
    <t>7493400090</t>
  </si>
  <si>
    <t>Elektrické předtápěcí zařízení ( EPZ ) Ovládací panely Odzkoušení (okruh OV, EOV) (na okruh OV/výhybku)</t>
  </si>
  <si>
    <t>1646690871</t>
  </si>
  <si>
    <t>49</t>
  </si>
  <si>
    <t>7493352030.R2</t>
  </si>
  <si>
    <t>Nadřazený ovladač - montáž</t>
  </si>
  <si>
    <t>198438881</t>
  </si>
  <si>
    <t>50</t>
  </si>
  <si>
    <t>7592520155</t>
  </si>
  <si>
    <t>Dálková diagnostika DDTS ŽDC, Licenční SW pro klienta v DTTZ - aplikační a programové vybavení dotykového terminálu telefonního zapojavače, pracoviště dispečera</t>
  </si>
  <si>
    <t>-1615206189</t>
  </si>
  <si>
    <t>51</t>
  </si>
  <si>
    <t>7493301050</t>
  </si>
  <si>
    <t>Elektrický ohřev výhybek (EOV) SW Projekt vizualizace</t>
  </si>
  <si>
    <t>-842204132</t>
  </si>
  <si>
    <t>52</t>
  </si>
  <si>
    <t>7493656015</t>
  </si>
  <si>
    <t>Montáž zásuvkových skříní venkovních na pilíři</t>
  </si>
  <si>
    <t>-1888886814</t>
  </si>
  <si>
    <t>53</t>
  </si>
  <si>
    <t>7493600940</t>
  </si>
  <si>
    <t>Kabelové a zásuvkové skříně, elektroměrové rozvaděče Zásuvková skříň pilířová pro venkovní prostředí - 2x 230/16A + 1x400V/32A</t>
  </si>
  <si>
    <t>-282065457</t>
  </si>
  <si>
    <t>54</t>
  </si>
  <si>
    <t>7493654020</t>
  </si>
  <si>
    <t>Montáž rozpojovacích skříní SR a SD venkovních na pojistkové lišty nebo na pojistkové spodky do 400 A pro připojení kabelů (i kabelové smyčky) do 240 mm2 kompaktní pilíř s 2 - 3 sadami pojistkových lišt</t>
  </si>
  <si>
    <t>-853828075</t>
  </si>
  <si>
    <t>55</t>
  </si>
  <si>
    <t>7493600190R</t>
  </si>
  <si>
    <t>Kabelové a zásuvkové skříně, elektroměrové rozvaděče Smyčkové přípojkové skříně pro vodiče do průřezu 240 mm2 (SS) s 1 sadou pojistkových spodků velikosti 00 kompaktní pilíř včetně základu</t>
  </si>
  <si>
    <t>2122177228</t>
  </si>
  <si>
    <t>56</t>
  </si>
  <si>
    <t>7494452010</t>
  </si>
  <si>
    <t>Montáž pojistek nn do 25 A</t>
  </si>
  <si>
    <t>1403247952</t>
  </si>
  <si>
    <t>57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</si>
  <si>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</si>
  <si>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</si>
  <si>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-410921013</t>
  </si>
  <si>
    <t>58</t>
  </si>
  <si>
    <t>7494351032</t>
  </si>
  <si>
    <t>Montáž jističů (do 10 kA) třípólových přes 20 do 63 A</t>
  </si>
  <si>
    <t>-1428300487</t>
  </si>
  <si>
    <t>59</t>
  </si>
  <si>
    <t>7494003136</t>
  </si>
  <si>
    <t>Modulární přístroje Jističe do 80 A; 10 kA 1-pólové In 40 A, Ue AC 230 V / DC 72 V, charakteristika B, 1pól, Icn 10 kA</t>
  </si>
  <si>
    <t>1598093412</t>
  </si>
  <si>
    <t>60</t>
  </si>
  <si>
    <t>7493173010</t>
  </si>
  <si>
    <t>Demontáž elektrovýzbroje osvětlovacích stožárů do výšky 14 m</t>
  </si>
  <si>
    <t>-1160281828</t>
  </si>
  <si>
    <t>61</t>
  </si>
  <si>
    <t>7493171012</t>
  </si>
  <si>
    <t>Demontáž osvětlovacích stožárů výšky přes 6 do 14 m</t>
  </si>
  <si>
    <t>-1050998314</t>
  </si>
  <si>
    <t>62</t>
  </si>
  <si>
    <t>7493174015</t>
  </si>
  <si>
    <t>Demontáž svítidel z osvětlovacího stožáru, osvětlovací věže nebo brány trakčního vedení</t>
  </si>
  <si>
    <t>-877636984</t>
  </si>
  <si>
    <t>63</t>
  </si>
  <si>
    <t>7494271010</t>
  </si>
  <si>
    <t>Demontáž rozvaděčů rozvodnice nn</t>
  </si>
  <si>
    <t>2082206053</t>
  </si>
  <si>
    <t>7494758020</t>
  </si>
  <si>
    <t>Montáž ostatních zařízení rozvaděčů nn označovací štítek</t>
  </si>
  <si>
    <t>850381750</t>
  </si>
  <si>
    <t>65</t>
  </si>
  <si>
    <t>7498150520</t>
  </si>
  <si>
    <t>Vyhotovení výchozí revizní zprávy pro opravné práce pro objem investičních nákladů přes 500 000 do 1 000 000 Kč</t>
  </si>
  <si>
    <t>-1986197549</t>
  </si>
  <si>
    <t>66</t>
  </si>
  <si>
    <t>7498150525</t>
  </si>
  <si>
    <t>Vyhotovení výchozí revizní zprávy příplatek za každých dalších i započatých 500 000 Kč přes 1 000 000 Kč</t>
  </si>
  <si>
    <t>1406900481</t>
  </si>
  <si>
    <t>67</t>
  </si>
  <si>
    <t>7498154010</t>
  </si>
  <si>
    <t>Měření intenzity osvětlení venkovních železničních prostranství</t>
  </si>
  <si>
    <t>146276760</t>
  </si>
  <si>
    <t>68</t>
  </si>
  <si>
    <t>7498351010</t>
  </si>
  <si>
    <t>Vydání průkazu způsobilosti pro funkční celek, provizorní stav</t>
  </si>
  <si>
    <t>-384207995</t>
  </si>
  <si>
    <t>69</t>
  </si>
  <si>
    <t>7499151010</t>
  </si>
  <si>
    <t>Dokončovací práce na elektrickém zařízení</t>
  </si>
  <si>
    <t>hod</t>
  </si>
  <si>
    <t>122199501</t>
  </si>
  <si>
    <t>70</t>
  </si>
  <si>
    <t>7493175015</t>
  </si>
  <si>
    <t>Demontáž osvětlení ovladače</t>
  </si>
  <si>
    <t>-1346412796</t>
  </si>
  <si>
    <t>71</t>
  </si>
  <si>
    <t>7499151020</t>
  </si>
  <si>
    <t>Dokončovací práce úprava zapojení stávajících kabelových skříní/rozvaděčů</t>
  </si>
  <si>
    <t>1545739143</t>
  </si>
  <si>
    <t>72</t>
  </si>
  <si>
    <t>7499151030</t>
  </si>
  <si>
    <t>Dokončovací práce zkušební provoz</t>
  </si>
  <si>
    <t>1567523922</t>
  </si>
  <si>
    <t>73</t>
  </si>
  <si>
    <t>7499151040</t>
  </si>
  <si>
    <t>Dokončovací práce zaškolení obsluhy</t>
  </si>
  <si>
    <t>-1065842298</t>
  </si>
  <si>
    <t>74</t>
  </si>
  <si>
    <t>7499151050</t>
  </si>
  <si>
    <t>Dokončovací práce manipulace na zařízeních prováděné provozovatelem</t>
  </si>
  <si>
    <t>48410131</t>
  </si>
  <si>
    <t>75</t>
  </si>
  <si>
    <t>7593505150</t>
  </si>
  <si>
    <t>Pokládka výstražné fólie do výkopu</t>
  </si>
  <si>
    <t>-449178764</t>
  </si>
  <si>
    <t>76</t>
  </si>
  <si>
    <t>7593500609</t>
  </si>
  <si>
    <t>Trasy kabelového vedení Kabelové krycí desky a pásy Fólie výstražná červená š. 34cm (HM0673909992034)</t>
  </si>
  <si>
    <t>-468294097</t>
  </si>
  <si>
    <t>77</t>
  </si>
  <si>
    <t>7593505270</t>
  </si>
  <si>
    <t>Montáž kabelového označníku Ball Marker</t>
  </si>
  <si>
    <t>951662171</t>
  </si>
  <si>
    <t>78</t>
  </si>
  <si>
    <t>7593501810</t>
  </si>
  <si>
    <t>Trasy kabelového vedení Lokátory a markery Ball Marker 1402-XR, červený energetika</t>
  </si>
  <si>
    <t>Sborník UOŽI 01 2022</t>
  </si>
  <si>
    <t>-777435361</t>
  </si>
  <si>
    <t>79</t>
  </si>
  <si>
    <t>7593501820</t>
  </si>
  <si>
    <t>Trasy kabelového vedení Lokátory a markery Ball Marker 1408-XR, fialový zabezpečováci</t>
  </si>
  <si>
    <t>-696085571</t>
  </si>
  <si>
    <t>80</t>
  </si>
  <si>
    <t>7491571020</t>
  </si>
  <si>
    <t>Demontáž stávajících ucpávek protipožárních průměru otvoru do 200 mm</t>
  </si>
  <si>
    <t>-550334706</t>
  </si>
  <si>
    <t>81</t>
  </si>
  <si>
    <t>7491552020</t>
  </si>
  <si>
    <t>Montáž protipožárních ucpávek a tmelů protipožární ucpávka kabelového prostupu, průměru do 110 mm, do EI 90 min.</t>
  </si>
  <si>
    <t>913288387</t>
  </si>
  <si>
    <t>OST</t>
  </si>
  <si>
    <t>Ostatní</t>
  </si>
  <si>
    <t>82</t>
  </si>
  <si>
    <t>9902100100</t>
  </si>
  <si>
    <t>Doprava obousměrná mechanizací o nosnosti přes 3,5 t sypanin (kameniva, písku, suti, dlažebních kostek, atd.) do 10 km</t>
  </si>
  <si>
    <t>-384270175</t>
  </si>
  <si>
    <t>83</t>
  </si>
  <si>
    <t>9902200100</t>
  </si>
  <si>
    <t>Doprava obousměrná mechanizací o nosnosti přes 3,5 t objemnějšího kusového materiálu (prefabrikátů, stožárů, výhybek, rozvaděčů, vybouraných hmot atd.) do 10 km</t>
  </si>
  <si>
    <t>-1503863150</t>
  </si>
  <si>
    <t>84</t>
  </si>
  <si>
    <t>5906030020</t>
  </si>
  <si>
    <t>Ojedinělá výměna pražce současně s výměnou nebo čištěním KL pražec dřevěný příčný vystrojený</t>
  </si>
  <si>
    <t>-1022053335</t>
  </si>
  <si>
    <t>85</t>
  </si>
  <si>
    <t>5909010020</t>
  </si>
  <si>
    <t>Ojedinělé ruční podbití pražců příčných dřevěných</t>
  </si>
  <si>
    <t>-1326168197</t>
  </si>
  <si>
    <t>86</t>
  </si>
  <si>
    <t>5955101000</t>
  </si>
  <si>
    <t>Kamenivo drcené štěrk frakce 31,5/63 třídy BI</t>
  </si>
  <si>
    <t>-1766925016</t>
  </si>
  <si>
    <t>optot</t>
  </si>
  <si>
    <t>Přípolož OPTOTRUBEK</t>
  </si>
  <si>
    <t>87</t>
  </si>
  <si>
    <t>7492756020</t>
  </si>
  <si>
    <t>Pomocné práce pro montáž kabelů montáž označovacího štítku na kabel</t>
  </si>
  <si>
    <t>344330235</t>
  </si>
  <si>
    <t>88</t>
  </si>
  <si>
    <t>7590525175</t>
  </si>
  <si>
    <t>Montáž kabelu úložného volně uloženého s jádry 0,4 a 0,6 mm TCEKE do 100 XN</t>
  </si>
  <si>
    <t>365173006</t>
  </si>
  <si>
    <t>89</t>
  </si>
  <si>
    <t>7590520414</t>
  </si>
  <si>
    <t>Venkovní vedení kabelová - metalické sítě Plněné 4x0,6 TCEPKPFLE 1 x 4 x 0,6</t>
  </si>
  <si>
    <t>916613844</t>
  </si>
  <si>
    <t>90</t>
  </si>
  <si>
    <t>7593505200</t>
  </si>
  <si>
    <t>Uložení HDPE trubky pro optický kabel do kabelového žlabu</t>
  </si>
  <si>
    <t>434515341</t>
  </si>
  <si>
    <t>91</t>
  </si>
  <si>
    <t>7593501125</t>
  </si>
  <si>
    <t>Trasy kabelového vedení Chráničky optického kabelu HDPE 6040 průměr 40/33 mm</t>
  </si>
  <si>
    <t>1559706764</t>
  </si>
  <si>
    <t>92</t>
  </si>
  <si>
    <t>7593505220</t>
  </si>
  <si>
    <t>Montáž spojky Plasson na HDPE trubce rovné nebo redukční</t>
  </si>
  <si>
    <t>1276169677</t>
  </si>
  <si>
    <t>93</t>
  </si>
  <si>
    <t>7593501195</t>
  </si>
  <si>
    <t>Trasy kabelového vedení Spojky šroubovací pro chráničky optického kabelu HDPE 5050 průměr 40 mm</t>
  </si>
  <si>
    <t>-1839479662</t>
  </si>
  <si>
    <t>94</t>
  </si>
  <si>
    <t>7590565188</t>
  </si>
  <si>
    <t>Montáž optického kabelu závěsného instalace rezervy optického kabelu v kabelové komoře</t>
  </si>
  <si>
    <t>-583445044</t>
  </si>
  <si>
    <t>95</t>
  </si>
  <si>
    <t>7590565070</t>
  </si>
  <si>
    <t>Montáž konstrukce rezervy optického kabelu Sitel</t>
  </si>
  <si>
    <t>831287702</t>
  </si>
  <si>
    <t>96</t>
  </si>
  <si>
    <t>7590560519</t>
  </si>
  <si>
    <t>Optické kabely Spojky a příslušenství pro optické sítě Ostatní Rezerva optického kabelu do 500mm</t>
  </si>
  <si>
    <t>-1525141035</t>
  </si>
  <si>
    <t>97</t>
  </si>
  <si>
    <t>7491251025</t>
  </si>
  <si>
    <t>Montáž lišt elektroinstalačních, kabelových žlabů z PVC-U jednokomorových zaklapávacích rozměru 100/100 - 100/150 mm</t>
  </si>
  <si>
    <t>281350014</t>
  </si>
  <si>
    <t>98</t>
  </si>
  <si>
    <t>7499700510</t>
  </si>
  <si>
    <t xml:space="preserve">Kabely trakčního vedení, Různé TV  Žlab PVC 100x100 mm šíře</t>
  </si>
  <si>
    <t>-203069743</t>
  </si>
  <si>
    <t>99</t>
  </si>
  <si>
    <t>7492104380</t>
  </si>
  <si>
    <t>Spojovací vedení, podpěrné izolátory Spojky, ukončení pasu, ostatní Spojka ZEKAN 100x100</t>
  </si>
  <si>
    <t>-1120327763</t>
  </si>
  <si>
    <t>100</t>
  </si>
  <si>
    <t>7598035170</t>
  </si>
  <si>
    <t>Kontrola tlakutěsnosti HDPE trubky v úseku do 2 000 m</t>
  </si>
  <si>
    <t>-540149091</t>
  </si>
  <si>
    <t>101</t>
  </si>
  <si>
    <t>7598035190</t>
  </si>
  <si>
    <t>Kontrola průchodnosti trubky pro optický kabel</t>
  </si>
  <si>
    <t>km</t>
  </si>
  <si>
    <t>461505337</t>
  </si>
  <si>
    <t>102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</si>
  <si>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</si>
  <si>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</si>
  <si>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-1610834423</t>
  </si>
  <si>
    <t>103</t>
  </si>
  <si>
    <t>7498157010</t>
  </si>
  <si>
    <t>Revize a kontroly technická kontrola</t>
  </si>
  <si>
    <t>1552526602</t>
  </si>
  <si>
    <t>SO 01.2 - Oprava osvětlení v žst Dětřichov nad Bystřicí - zemní práce</t>
  </si>
  <si>
    <t>PSV - Práce a dodávky PSV</t>
  </si>
  <si>
    <t xml:space="preserve">    741 - Elektroinstalace - silnoproud</t>
  </si>
  <si>
    <t>132352501</t>
  </si>
  <si>
    <t>Hloubení rýh š do 800 mm vedle kolejí strojně v hornině třídy těžitelnosti II skupiny 4</t>
  </si>
  <si>
    <t>CS ÚRS 2023 01</t>
  </si>
  <si>
    <t>14508064</t>
  </si>
  <si>
    <t>122311101</t>
  </si>
  <si>
    <t>Odkopávky a prokopávky v hornině třídy těžitelnosti II, skupiny 4 ručně</t>
  </si>
  <si>
    <t>-1117506172</t>
  </si>
  <si>
    <t>132312531</t>
  </si>
  <si>
    <t>Hloubení rýh š do 2000 mm pod kolejí ručně přes 2 m3 v hornině třídy těžitelnosti II skupiny 4</t>
  </si>
  <si>
    <t>1300823514</t>
  </si>
  <si>
    <t>131351100</t>
  </si>
  <si>
    <t>Hloubení jam nezapažených v hornině třídy těžitelnosti II skupiny 4 objem do 20 m3 strojně</t>
  </si>
  <si>
    <t>1338208757</t>
  </si>
  <si>
    <t>174101101</t>
  </si>
  <si>
    <t>Zásyp jam, šachet rýh nebo kolem objektů sypaninou se zhutněním</t>
  </si>
  <si>
    <t>-757179496</t>
  </si>
  <si>
    <t>220110401</t>
  </si>
  <si>
    <t>Montáž smršťovací koncovky na zemní kabel</t>
  </si>
  <si>
    <t>-1019736658</t>
  </si>
  <si>
    <t>271532212</t>
  </si>
  <si>
    <t>Podsyp pod základové konstrukce se zhutněním z hrubého kameniva frakce 16 až 32 mm</t>
  </si>
  <si>
    <t>1425635294</t>
  </si>
  <si>
    <t>271562211</t>
  </si>
  <si>
    <t>Podsyp pod základové konstrukce se zhutněním z drobného kameniva frakce 0 až 4 mm</t>
  </si>
  <si>
    <t>-103739661</t>
  </si>
  <si>
    <t>275351121</t>
  </si>
  <si>
    <t>Zřízení bednění základových patek</t>
  </si>
  <si>
    <t>m2</t>
  </si>
  <si>
    <t>643208397</t>
  </si>
  <si>
    <t>275351122</t>
  </si>
  <si>
    <t>Odstranění bednění základových patek</t>
  </si>
  <si>
    <t>1390719179</t>
  </si>
  <si>
    <t>275321511</t>
  </si>
  <si>
    <t>Základové patky ze ŽB bez zvýšených nároků na prostředí tř. C 25/30</t>
  </si>
  <si>
    <t>-1795834725</t>
  </si>
  <si>
    <t>985324211</t>
  </si>
  <si>
    <t>Ochranný akrylátový nátěr betonu dvojnásobný s impregnací S2 (OS-B)</t>
  </si>
  <si>
    <t>-1657693621</t>
  </si>
  <si>
    <t>24551513</t>
  </si>
  <si>
    <t>impregnace hydrofobní na beton</t>
  </si>
  <si>
    <t>litr</t>
  </si>
  <si>
    <t>230301268</t>
  </si>
  <si>
    <t>460071004</t>
  </si>
  <si>
    <t>Hloubení nezapažených jam při elektromontážích strojně v hornině tř II skupiny 4</t>
  </si>
  <si>
    <t>1447995411</t>
  </si>
  <si>
    <t>139951121</t>
  </si>
  <si>
    <t>Bourání kcí v hloubených vykopávkách ze zdiva z betonu prostého strojně</t>
  </si>
  <si>
    <t>1592324674</t>
  </si>
  <si>
    <t>468021221</t>
  </si>
  <si>
    <t>Rozebrání dlažeb při elektromontážích ručně z dlaždic zámkových do písku spáry nezalité</t>
  </si>
  <si>
    <t>1562343315</t>
  </si>
  <si>
    <t>460881612</t>
  </si>
  <si>
    <t>Kladení dlažby z dlaždic betonových tvarovaných a zámkových do lože z kameniva těženého při elektromontážích</t>
  </si>
  <si>
    <t>1127587689</t>
  </si>
  <si>
    <t>271562211.1</t>
  </si>
  <si>
    <t>471109959</t>
  </si>
  <si>
    <t>460891121</t>
  </si>
  <si>
    <t>Osazení betonového obrubníku silničního ležatého do betonu při elektromontážích</t>
  </si>
  <si>
    <t>493042492</t>
  </si>
  <si>
    <t>460892211</t>
  </si>
  <si>
    <t>Osazení betonového obrubníku chodníkového stojatého do kameniva při elektromontážích</t>
  </si>
  <si>
    <t>1891753839</t>
  </si>
  <si>
    <t>460470011</t>
  </si>
  <si>
    <t>Provizorní zajištění kabelů ve výkopech při jejich křížení</t>
  </si>
  <si>
    <t>802165147</t>
  </si>
  <si>
    <t>460470012</t>
  </si>
  <si>
    <t>Provizorní zajištění kabelů ve výkopech při jejich souběhu</t>
  </si>
  <si>
    <t>-981323631</t>
  </si>
  <si>
    <t>141720015</t>
  </si>
  <si>
    <t>Neřízený zemní protlak strojně průměru přes 90 do 110 mm v hornině třídy těžitelnosti I a II skupiny 3 a 4</t>
  </si>
  <si>
    <t>-176134305</t>
  </si>
  <si>
    <t>286148020-R1.1</t>
  </si>
  <si>
    <t>trubka pro protlak DN do 160</t>
  </si>
  <si>
    <t>772404936</t>
  </si>
  <si>
    <t>997013501</t>
  </si>
  <si>
    <t>Odvoz suti a vybouraných hmot na skládku nebo meziskládku do 1 km se složením</t>
  </si>
  <si>
    <t>-1364200419</t>
  </si>
  <si>
    <t>997013509</t>
  </si>
  <si>
    <t>Příplatek k odvozu suti a vybouraných hmot na skládku ZKD 1 km přes 1 km</t>
  </si>
  <si>
    <t>-688372357</t>
  </si>
  <si>
    <t>997013862</t>
  </si>
  <si>
    <t>Poplatek za uložení stavebního odpadu na recyklační skládce (skládkovné) z armovaného betonu kód odpadu 17 01 01</t>
  </si>
  <si>
    <t>-148949207</t>
  </si>
  <si>
    <t>PSV</t>
  </si>
  <si>
    <t>Práce a dodávky PSV</t>
  </si>
  <si>
    <t>741</t>
  </si>
  <si>
    <t>Elektroinstalace - silnoproud</t>
  </si>
  <si>
    <t>998741101</t>
  </si>
  <si>
    <t>Přesun hmot tonážní pro silnoproud v objektech v do 6 m</t>
  </si>
  <si>
    <t>838726090</t>
  </si>
  <si>
    <t>VRN - Vedlejší rozpočtové náklady</t>
  </si>
  <si>
    <t>012103000</t>
  </si>
  <si>
    <t>Geodetické práce před výstavbou</t>
  </si>
  <si>
    <t>…</t>
  </si>
  <si>
    <t>1024</t>
  </si>
  <si>
    <t>1313801086</t>
  </si>
  <si>
    <t>012303000</t>
  </si>
  <si>
    <t>Geodetické práce po výstavbě</t>
  </si>
  <si>
    <t>80637066</t>
  </si>
  <si>
    <t>013254000</t>
  </si>
  <si>
    <t>Dokumentace skutečného provedení stavby</t>
  </si>
  <si>
    <t>-1441114122</t>
  </si>
  <si>
    <t>032002000</t>
  </si>
  <si>
    <t>Vybavení staveniště</t>
  </si>
  <si>
    <t>-2085901309</t>
  </si>
  <si>
    <t>045002000</t>
  </si>
  <si>
    <t>Kompletační a koordinační činnost</t>
  </si>
  <si>
    <t>-441010690</t>
  </si>
  <si>
    <t>460010025</t>
  </si>
  <si>
    <t>Vytyčení trasy inženýrských sítí v zastavěném prostoru</t>
  </si>
  <si>
    <t>-1672638741</t>
  </si>
  <si>
    <t>065002000</t>
  </si>
  <si>
    <t>Mimostaveništní doprava materiálů</t>
  </si>
  <si>
    <t>-577335393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</si>
</sst>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35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37</v>
      </c>
      <c r="AO17" s="19"/>
      <c r="AP17" s="19"/>
      <c r="AQ17" s="19"/>
      <c r="AR17" s="17"/>
      <c r="BE17" s="28"/>
      <c r="BS17" s="14" t="s">
        <v>38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37</v>
      </c>
      <c r="AO20" s="19"/>
      <c r="AP20" s="19"/>
      <c r="AQ20" s="19"/>
      <c r="AR20" s="17"/>
      <c r="BE20" s="28"/>
      <c r="BS20" s="14" t="s">
        <v>38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56</v>
      </c>
      <c r="AI60" s="39"/>
      <c r="AJ60" s="39"/>
      <c r="AK60" s="39"/>
      <c r="AL60" s="39"/>
      <c r="AM60" s="61" t="s">
        <v>57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58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59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56</v>
      </c>
      <c r="AI75" s="39"/>
      <c r="AJ75" s="39"/>
      <c r="AK75" s="39"/>
      <c r="AL75" s="39"/>
      <c r="AM75" s="61" t="s">
        <v>57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osvětlení v žst Dětřichov nad Bystřicí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Dětřichov nad Bystřicí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25. 1. 2023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34</v>
      </c>
      <c r="AJ89" s="37"/>
      <c r="AK89" s="37"/>
      <c r="AL89" s="37"/>
      <c r="AM89" s="77" t="str">
        <f>IF(E17="","",E17)</f>
        <v>SB projekt s.r.o.</v>
      </c>
      <c r="AN89" s="68"/>
      <c r="AO89" s="68"/>
      <c r="AP89" s="68"/>
      <c r="AQ89" s="37"/>
      <c r="AR89" s="41"/>
      <c r="AS89" s="78" t="s">
        <v>61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32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39</v>
      </c>
      <c r="AJ90" s="37"/>
      <c r="AK90" s="37"/>
      <c r="AL90" s="37"/>
      <c r="AM90" s="77" t="str">
        <f>IF(E20="","",E20)</f>
        <v>SB projekt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62</v>
      </c>
      <c r="D92" s="91"/>
      <c r="E92" s="91"/>
      <c r="F92" s="91"/>
      <c r="G92" s="91"/>
      <c r="H92" s="92"/>
      <c r="I92" s="93" t="s">
        <v>63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64</v>
      </c>
      <c r="AH92" s="91"/>
      <c r="AI92" s="91"/>
      <c r="AJ92" s="91"/>
      <c r="AK92" s="91"/>
      <c r="AL92" s="91"/>
      <c r="AM92" s="91"/>
      <c r="AN92" s="93" t="s">
        <v>65</v>
      </c>
      <c r="AO92" s="91"/>
      <c r="AP92" s="95"/>
      <c r="AQ92" s="96" t="s">
        <v>66</v>
      </c>
      <c r="AR92" s="41"/>
      <c r="AS92" s="97" t="s">
        <v>67</v>
      </c>
      <c r="AT92" s="98" t="s">
        <v>68</v>
      </c>
      <c r="AU92" s="98" t="s">
        <v>69</v>
      </c>
      <c r="AV92" s="98" t="s">
        <v>70</v>
      </c>
      <c r="AW92" s="98" t="s">
        <v>71</v>
      </c>
      <c r="AX92" s="98" t="s">
        <v>72</v>
      </c>
      <c r="AY92" s="98" t="s">
        <v>73</v>
      </c>
      <c r="AZ92" s="98" t="s">
        <v>74</v>
      </c>
      <c r="BA92" s="98" t="s">
        <v>75</v>
      </c>
      <c r="BB92" s="98" t="s">
        <v>76</v>
      </c>
      <c r="BC92" s="98" t="s">
        <v>77</v>
      </c>
      <c r="BD92" s="99" t="s">
        <v>78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80</v>
      </c>
      <c r="BT94" s="114" t="s">
        <v>81</v>
      </c>
      <c r="BU94" s="115" t="s">
        <v>82</v>
      </c>
      <c r="BV94" s="114" t="s">
        <v>83</v>
      </c>
      <c r="BW94" s="114" t="s">
        <v>5</v>
      </c>
      <c r="BX94" s="114" t="s">
        <v>84</v>
      </c>
      <c r="CL94" s="114" t="s">
        <v>19</v>
      </c>
    </row>
    <row r="95" s="7" customFormat="1" ht="24.75" customHeight="1">
      <c r="A95" s="116" t="s">
        <v>85</v>
      </c>
      <c r="B95" s="117"/>
      <c r="C95" s="118"/>
      <c r="D95" s="119" t="s">
        <v>86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01.1 - Oprava osvětlen...'!J30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87</v>
      </c>
      <c r="AR95" s="123"/>
      <c r="AS95" s="124">
        <v>0</v>
      </c>
      <c r="AT95" s="125">
        <f>ROUND(SUM(AV95:AW95),2)</f>
        <v>0</v>
      </c>
      <c r="AU95" s="126">
        <f>'SO 01.1 - Oprava osvětlen...'!P118</f>
        <v>0</v>
      </c>
      <c r="AV95" s="125">
        <f>'SO 01.1 - Oprava osvětlen...'!J33</f>
        <v>0</v>
      </c>
      <c r="AW95" s="125">
        <f>'SO 01.1 - Oprava osvětlen...'!J34</f>
        <v>0</v>
      </c>
      <c r="AX95" s="125">
        <f>'SO 01.1 - Oprava osvětlen...'!J35</f>
        <v>0</v>
      </c>
      <c r="AY95" s="125">
        <f>'SO 01.1 - Oprava osvětlen...'!J36</f>
        <v>0</v>
      </c>
      <c r="AZ95" s="125">
        <f>'SO 01.1 - Oprava osvětlen...'!F33</f>
        <v>0</v>
      </c>
      <c r="BA95" s="125">
        <f>'SO 01.1 - Oprava osvětlen...'!F34</f>
        <v>0</v>
      </c>
      <c r="BB95" s="125">
        <f>'SO 01.1 - Oprava osvětlen...'!F35</f>
        <v>0</v>
      </c>
      <c r="BC95" s="125">
        <f>'SO 01.1 - Oprava osvětlen...'!F36</f>
        <v>0</v>
      </c>
      <c r="BD95" s="127">
        <f>'SO 01.1 - Oprava osvětlen...'!F37</f>
        <v>0</v>
      </c>
      <c r="BE95" s="7"/>
      <c r="BT95" s="128" t="s">
        <v>88</v>
      </c>
      <c r="BV95" s="128" t="s">
        <v>83</v>
      </c>
      <c r="BW95" s="128" t="s">
        <v>89</v>
      </c>
      <c r="BX95" s="128" t="s">
        <v>5</v>
      </c>
      <c r="CL95" s="128" t="s">
        <v>90</v>
      </c>
      <c r="CM95" s="128" t="s">
        <v>91</v>
      </c>
    </row>
    <row r="96" s="7" customFormat="1" ht="24.75" customHeight="1">
      <c r="A96" s="116" t="s">
        <v>85</v>
      </c>
      <c r="B96" s="117"/>
      <c r="C96" s="118"/>
      <c r="D96" s="119" t="s">
        <v>92</v>
      </c>
      <c r="E96" s="119"/>
      <c r="F96" s="119"/>
      <c r="G96" s="119"/>
      <c r="H96" s="119"/>
      <c r="I96" s="120"/>
      <c r="J96" s="119" t="s">
        <v>93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01.2 - Oprava osvětlen...'!J30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87</v>
      </c>
      <c r="AR96" s="123"/>
      <c r="AS96" s="124">
        <v>0</v>
      </c>
      <c r="AT96" s="125">
        <f>ROUND(SUM(AV96:AW96),2)</f>
        <v>0</v>
      </c>
      <c r="AU96" s="126">
        <f>'SO 01.2 - Oprava osvětlen...'!P118</f>
        <v>0</v>
      </c>
      <c r="AV96" s="125">
        <f>'SO 01.2 - Oprava osvětlen...'!J33</f>
        <v>0</v>
      </c>
      <c r="AW96" s="125">
        <f>'SO 01.2 - Oprava osvětlen...'!J34</f>
        <v>0</v>
      </c>
      <c r="AX96" s="125">
        <f>'SO 01.2 - Oprava osvětlen...'!J35</f>
        <v>0</v>
      </c>
      <c r="AY96" s="125">
        <f>'SO 01.2 - Oprava osvětlen...'!J36</f>
        <v>0</v>
      </c>
      <c r="AZ96" s="125">
        <f>'SO 01.2 - Oprava osvětlen...'!F33</f>
        <v>0</v>
      </c>
      <c r="BA96" s="125">
        <f>'SO 01.2 - Oprava osvětlen...'!F34</f>
        <v>0</v>
      </c>
      <c r="BB96" s="125">
        <f>'SO 01.2 - Oprava osvětlen...'!F35</f>
        <v>0</v>
      </c>
      <c r="BC96" s="125">
        <f>'SO 01.2 - Oprava osvětlen...'!F36</f>
        <v>0</v>
      </c>
      <c r="BD96" s="127">
        <f>'SO 01.2 - Oprava osvětlen...'!F37</f>
        <v>0</v>
      </c>
      <c r="BE96" s="7"/>
      <c r="BT96" s="128" t="s">
        <v>88</v>
      </c>
      <c r="BV96" s="128" t="s">
        <v>83</v>
      </c>
      <c r="BW96" s="128" t="s">
        <v>94</v>
      </c>
      <c r="BX96" s="128" t="s">
        <v>5</v>
      </c>
      <c r="CL96" s="128" t="s">
        <v>90</v>
      </c>
      <c r="CM96" s="128" t="s">
        <v>91</v>
      </c>
    </row>
    <row r="97" s="7" customFormat="1" ht="16.5" customHeight="1">
      <c r="A97" s="116" t="s">
        <v>85</v>
      </c>
      <c r="B97" s="117"/>
      <c r="C97" s="118"/>
      <c r="D97" s="119" t="s">
        <v>95</v>
      </c>
      <c r="E97" s="119"/>
      <c r="F97" s="119"/>
      <c r="G97" s="119"/>
      <c r="H97" s="119"/>
      <c r="I97" s="120"/>
      <c r="J97" s="119" t="s">
        <v>96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Vedlejší rozpočtové...'!J30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87</v>
      </c>
      <c r="AR97" s="123"/>
      <c r="AS97" s="129">
        <v>0</v>
      </c>
      <c r="AT97" s="130">
        <f>ROUND(SUM(AV97:AW97),2)</f>
        <v>0</v>
      </c>
      <c r="AU97" s="131">
        <f>'VRN - Vedlejší rozpočtové...'!P116</f>
        <v>0</v>
      </c>
      <c r="AV97" s="130">
        <f>'VRN - Vedlejší rozpočtové...'!J33</f>
        <v>0</v>
      </c>
      <c r="AW97" s="130">
        <f>'VRN - Vedlejší rozpočtové...'!J34</f>
        <v>0</v>
      </c>
      <c r="AX97" s="130">
        <f>'VRN - Vedlejší rozpočtové...'!J35</f>
        <v>0</v>
      </c>
      <c r="AY97" s="130">
        <f>'VRN - Vedlejší rozpočtové...'!J36</f>
        <v>0</v>
      </c>
      <c r="AZ97" s="130">
        <f>'VRN - Vedlejší rozpočtové...'!F33</f>
        <v>0</v>
      </c>
      <c r="BA97" s="130">
        <f>'VRN - Vedlejší rozpočtové...'!F34</f>
        <v>0</v>
      </c>
      <c r="BB97" s="130">
        <f>'VRN - Vedlejší rozpočtové...'!F35</f>
        <v>0</v>
      </c>
      <c r="BC97" s="130">
        <f>'VRN - Vedlejší rozpočtové...'!F36</f>
        <v>0</v>
      </c>
      <c r="BD97" s="132">
        <f>'VRN - Vedlejší rozpočtové...'!F37</f>
        <v>0</v>
      </c>
      <c r="BE97" s="7"/>
      <c r="BT97" s="128" t="s">
        <v>88</v>
      </c>
      <c r="BV97" s="128" t="s">
        <v>83</v>
      </c>
      <c r="BW97" s="128" t="s">
        <v>97</v>
      </c>
      <c r="BX97" s="128" t="s">
        <v>5</v>
      </c>
      <c r="CL97" s="128" t="s">
        <v>90</v>
      </c>
      <c r="CM97" s="128" t="s">
        <v>91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8/PetKKZZonoZckjCYexdarQkdveN5FQcvKbm0PzA/dwBwFsDZOQZYqCF4wjyht9wGL3sm6/aXflcWK5vHQtLA==" hashValue="IwooklItAfwmh5SIxNTT988aA8W1IkFWEpa7D+yN1dYXDOTx+o+U3KOKcZhCqXmnDmpAYBMAwxMXWsj/VjeKt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.1 - Oprava osvětlen...'!C2" display="/"/>
    <hyperlink ref="A96" location="'SO 01.2 - Oprava osvětlen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91</v>
      </c>
    </row>
    <row r="4" s="1" customFormat="1" ht="24.96" customHeight="1">
      <c r="B4" s="17"/>
      <c r="D4" s="135" t="s">
        <v>98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osvětlení v žst Dětřichov nad Bystřicí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90</v>
      </c>
      <c r="G11" s="35"/>
      <c r="H11" s="35"/>
      <c r="I11" s="137" t="s">
        <v>20</v>
      </c>
      <c r="J11" s="140" t="s">
        <v>21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101</v>
      </c>
      <c r="G12" s="35"/>
      <c r="H12" s="35"/>
      <c r="I12" s="137" t="s">
        <v>24</v>
      </c>
      <c r="J12" s="141" t="str">
        <f>'Rekapitulace stavby'!AN8</f>
        <v>25. 1. 2023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26</v>
      </c>
      <c r="E14" s="35"/>
      <c r="F14" s="35"/>
      <c r="G14" s="35"/>
      <c r="H14" s="35"/>
      <c r="I14" s="137" t="s">
        <v>27</v>
      </c>
      <c r="J14" s="140" t="s">
        <v>28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29</v>
      </c>
      <c r="F15" s="35"/>
      <c r="G15" s="35"/>
      <c r="H15" s="35"/>
      <c r="I15" s="137" t="s">
        <v>30</v>
      </c>
      <c r="J15" s="140" t="s">
        <v>31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32</v>
      </c>
      <c r="E17" s="35"/>
      <c r="F17" s="35"/>
      <c r="G17" s="35"/>
      <c r="H17" s="35"/>
      <c r="I17" s="137" t="s">
        <v>27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34</v>
      </c>
      <c r="E20" s="35"/>
      <c r="F20" s="35"/>
      <c r="G20" s="35"/>
      <c r="H20" s="35"/>
      <c r="I20" s="137" t="s">
        <v>27</v>
      </c>
      <c r="J20" s="140" t="s">
        <v>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30</v>
      </c>
      <c r="J21" s="140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39</v>
      </c>
      <c r="E23" s="35"/>
      <c r="F23" s="35"/>
      <c r="G23" s="35"/>
      <c r="H23" s="35"/>
      <c r="I23" s="137" t="s">
        <v>27</v>
      </c>
      <c r="J23" s="140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ROUND((SUM(BE118:BE223)),  2)</f>
        <v>0</v>
      </c>
      <c r="G33" s="35"/>
      <c r="H33" s="35"/>
      <c r="I33" s="152">
        <v>0.20999999999999999</v>
      </c>
      <c r="J33" s="151">
        <f>ROUND(((SUM(BE118:BE223))*I33),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ROUND((SUM(BF118:BF223)),  2)</f>
        <v>0</v>
      </c>
      <c r="G34" s="35"/>
      <c r="H34" s="35"/>
      <c r="I34" s="152">
        <v>0.14999999999999999</v>
      </c>
      <c r="J34" s="151">
        <f>ROUND(((SUM(BF118:BF223))*I34),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ROUND((SUM(BG118:BG223)),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ROUND((SUM(BH118:BH223)),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ROUND((SUM(BI118:BI223)),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osvětlení v žst Dětřichov nad Bystřicí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01.1 - Oprava osvětlení v žst Dětřichov nad Bystřicí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Dětřichov nB</v>
      </c>
      <c r="G89" s="37"/>
      <c r="H89" s="37"/>
      <c r="I89" s="29" t="s">
        <v>24</v>
      </c>
      <c r="J89" s="76" t="str">
        <f>IF(J12="","",J12)</f>
        <v>25. 1. 2023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34</v>
      </c>
      <c r="J91" s="33" t="str">
        <f>E21</f>
        <v>SB 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29" t="s">
        <v>39</v>
      </c>
      <c r="J92" s="33" t="str">
        <f>E24</f>
        <v>SB 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107</v>
      </c>
      <c r="E97" s="179"/>
      <c r="F97" s="179"/>
      <c r="G97" s="179"/>
      <c r="H97" s="179"/>
      <c r="I97" s="179"/>
      <c r="J97" s="180">
        <f>J200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</v>
      </c>
      <c r="E98" s="185"/>
      <c r="F98" s="185"/>
      <c r="G98" s="185"/>
      <c r="H98" s="185"/>
      <c r="I98" s="185"/>
      <c r="J98" s="186">
        <f>J206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Oprava osvětlení v žst Dětřichov nad Bystřicí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SO 01.1 - Oprava osvětlení v žst Dětřichov nad Bystřicí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22</v>
      </c>
      <c r="D112" s="37"/>
      <c r="E112" s="37"/>
      <c r="F112" s="24" t="str">
        <f>F12</f>
        <v>Dětřichov nB</v>
      </c>
      <c r="G112" s="37"/>
      <c r="H112" s="37"/>
      <c r="I112" s="29" t="s">
        <v>24</v>
      </c>
      <c r="J112" s="76" t="str">
        <f>IF(J12="","",J12)</f>
        <v>25. 1. 2023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26</v>
      </c>
      <c r="D114" s="37"/>
      <c r="E114" s="37"/>
      <c r="F114" s="24" t="str">
        <f>E15</f>
        <v>Správa železnic, státní organizace</v>
      </c>
      <c r="G114" s="37"/>
      <c r="H114" s="37"/>
      <c r="I114" s="29" t="s">
        <v>34</v>
      </c>
      <c r="J114" s="33" t="str">
        <f>E21</f>
        <v>SB projekt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32</v>
      </c>
      <c r="D115" s="37"/>
      <c r="E115" s="37"/>
      <c r="F115" s="24" t="str">
        <f>IF(E18="","",E18)</f>
        <v>Vyplň údaj</v>
      </c>
      <c r="G115" s="37"/>
      <c r="H115" s="37"/>
      <c r="I115" s="29" t="s">
        <v>39</v>
      </c>
      <c r="J115" s="33" t="str">
        <f>E24</f>
        <v>SB projekt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110</v>
      </c>
      <c r="D117" s="191" t="s">
        <v>66</v>
      </c>
      <c r="E117" s="191" t="s">
        <v>62</v>
      </c>
      <c r="F117" s="191" t="s">
        <v>63</v>
      </c>
      <c r="G117" s="191" t="s">
        <v>111</v>
      </c>
      <c r="H117" s="191" t="s">
        <v>112</v>
      </c>
      <c r="I117" s="191" t="s">
        <v>113</v>
      </c>
      <c r="J117" s="191" t="s">
        <v>104</v>
      </c>
      <c r="K117" s="192" t="s">
        <v>114</v>
      </c>
      <c r="L117" s="193"/>
      <c r="M117" s="97" t="s">
        <v>1</v>
      </c>
      <c r="N117" s="98" t="s">
        <v>45</v>
      </c>
      <c r="O117" s="98" t="s">
        <v>115</v>
      </c>
      <c r="P117" s="98" t="s">
        <v>116</v>
      </c>
      <c r="Q117" s="98" t="s">
        <v>117</v>
      </c>
      <c r="R117" s="98" t="s">
        <v>118</v>
      </c>
      <c r="S117" s="98" t="s">
        <v>119</v>
      </c>
      <c r="T117" s="99" t="s">
        <v>120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121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P119+SUM(P120:P200)</f>
        <v>0</v>
      </c>
      <c r="Q118" s="101"/>
      <c r="R118" s="196">
        <f>R119+SUM(R120:R200)</f>
        <v>27.215</v>
      </c>
      <c r="S118" s="101"/>
      <c r="T118" s="197">
        <f>T119+SUM(T120:T200)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80</v>
      </c>
      <c r="AU118" s="14" t="s">
        <v>106</v>
      </c>
      <c r="BK118" s="198">
        <f>BK119+SUM(BK120:BK200)</f>
        <v>0</v>
      </c>
    </row>
    <row r="119" s="2" customFormat="1" ht="16.5" customHeight="1">
      <c r="A119" s="35"/>
      <c r="B119" s="36"/>
      <c r="C119" s="199" t="s">
        <v>88</v>
      </c>
      <c r="D119" s="199" t="s">
        <v>122</v>
      </c>
      <c r="E119" s="200" t="s">
        <v>123</v>
      </c>
      <c r="F119" s="201" t="s">
        <v>124</v>
      </c>
      <c r="G119" s="202" t="s">
        <v>125</v>
      </c>
      <c r="H119" s="203">
        <v>12.645</v>
      </c>
      <c r="I119" s="204"/>
      <c r="J119" s="205">
        <f>ROUND(I119*H119,2)</f>
        <v>0</v>
      </c>
      <c r="K119" s="201" t="s">
        <v>126</v>
      </c>
      <c r="L119" s="41"/>
      <c r="M119" s="206" t="s">
        <v>1</v>
      </c>
      <c r="N119" s="207" t="s">
        <v>46</v>
      </c>
      <c r="O119" s="88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0" t="s">
        <v>127</v>
      </c>
      <c r="AT119" s="210" t="s">
        <v>122</v>
      </c>
      <c r="AU119" s="210" t="s">
        <v>81</v>
      </c>
      <c r="AY119" s="14" t="s">
        <v>128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4" t="s">
        <v>88</v>
      </c>
      <c r="BK119" s="211">
        <f>ROUND(I119*H119,2)</f>
        <v>0</v>
      </c>
      <c r="BL119" s="14" t="s">
        <v>127</v>
      </c>
      <c r="BM119" s="210" t="s">
        <v>129</v>
      </c>
    </row>
    <row r="120" s="2" customFormat="1" ht="16.5" customHeight="1">
      <c r="A120" s="35"/>
      <c r="B120" s="36"/>
      <c r="C120" s="212" t="s">
        <v>91</v>
      </c>
      <c r="D120" s="212" t="s">
        <v>130</v>
      </c>
      <c r="E120" s="213" t="s">
        <v>131</v>
      </c>
      <c r="F120" s="214" t="s">
        <v>132</v>
      </c>
      <c r="G120" s="215" t="s">
        <v>133</v>
      </c>
      <c r="H120" s="216">
        <v>26.555</v>
      </c>
      <c r="I120" s="217"/>
      <c r="J120" s="218">
        <f>ROUND(I120*H120,2)</f>
        <v>0</v>
      </c>
      <c r="K120" s="214" t="s">
        <v>126</v>
      </c>
      <c r="L120" s="219"/>
      <c r="M120" s="220" t="s">
        <v>1</v>
      </c>
      <c r="N120" s="221" t="s">
        <v>46</v>
      </c>
      <c r="O120" s="88"/>
      <c r="P120" s="208">
        <f>O120*H120</f>
        <v>0</v>
      </c>
      <c r="Q120" s="208">
        <v>1</v>
      </c>
      <c r="R120" s="208">
        <f>Q120*H120</f>
        <v>26.555</v>
      </c>
      <c r="S120" s="208">
        <v>0</v>
      </c>
      <c r="T120" s="20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0" t="s">
        <v>134</v>
      </c>
      <c r="AT120" s="210" t="s">
        <v>130</v>
      </c>
      <c r="AU120" s="210" t="s">
        <v>81</v>
      </c>
      <c r="AY120" s="14" t="s">
        <v>128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4" t="s">
        <v>88</v>
      </c>
      <c r="BK120" s="211">
        <f>ROUND(I120*H120,2)</f>
        <v>0</v>
      </c>
      <c r="BL120" s="14" t="s">
        <v>127</v>
      </c>
      <c r="BM120" s="210" t="s">
        <v>135</v>
      </c>
    </row>
    <row r="121" s="2" customFormat="1" ht="44.25" customHeight="1">
      <c r="A121" s="35"/>
      <c r="B121" s="36"/>
      <c r="C121" s="199" t="s">
        <v>136</v>
      </c>
      <c r="D121" s="199" t="s">
        <v>122</v>
      </c>
      <c r="E121" s="200" t="s">
        <v>137</v>
      </c>
      <c r="F121" s="201" t="s">
        <v>138</v>
      </c>
      <c r="G121" s="202" t="s">
        <v>139</v>
      </c>
      <c r="H121" s="203">
        <v>1065</v>
      </c>
      <c r="I121" s="204"/>
      <c r="J121" s="205">
        <f>ROUND(I121*H121,2)</f>
        <v>0</v>
      </c>
      <c r="K121" s="201" t="s">
        <v>126</v>
      </c>
      <c r="L121" s="41"/>
      <c r="M121" s="206" t="s">
        <v>1</v>
      </c>
      <c r="N121" s="207" t="s">
        <v>46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140</v>
      </c>
      <c r="AT121" s="210" t="s">
        <v>122</v>
      </c>
      <c r="AU121" s="210" t="s">
        <v>81</v>
      </c>
      <c r="AY121" s="14" t="s">
        <v>128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88</v>
      </c>
      <c r="BK121" s="211">
        <f>ROUND(I121*H121,2)</f>
        <v>0</v>
      </c>
      <c r="BL121" s="14" t="s">
        <v>140</v>
      </c>
      <c r="BM121" s="210" t="s">
        <v>141</v>
      </c>
    </row>
    <row r="122" s="2" customFormat="1" ht="24.15" customHeight="1">
      <c r="A122" s="35"/>
      <c r="B122" s="36"/>
      <c r="C122" s="212" t="s">
        <v>127</v>
      </c>
      <c r="D122" s="212" t="s">
        <v>130</v>
      </c>
      <c r="E122" s="213" t="s">
        <v>142</v>
      </c>
      <c r="F122" s="214" t="s">
        <v>143</v>
      </c>
      <c r="G122" s="215" t="s">
        <v>139</v>
      </c>
      <c r="H122" s="216">
        <v>655</v>
      </c>
      <c r="I122" s="217"/>
      <c r="J122" s="218">
        <f>ROUND(I122*H122,2)</f>
        <v>0</v>
      </c>
      <c r="K122" s="214" t="s">
        <v>126</v>
      </c>
      <c r="L122" s="219"/>
      <c r="M122" s="220" t="s">
        <v>1</v>
      </c>
      <c r="N122" s="221" t="s">
        <v>46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140</v>
      </c>
      <c r="AT122" s="210" t="s">
        <v>130</v>
      </c>
      <c r="AU122" s="210" t="s">
        <v>81</v>
      </c>
      <c r="AY122" s="14" t="s">
        <v>128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88</v>
      </c>
      <c r="BK122" s="211">
        <f>ROUND(I122*H122,2)</f>
        <v>0</v>
      </c>
      <c r="BL122" s="14" t="s">
        <v>140</v>
      </c>
      <c r="BM122" s="210" t="s">
        <v>144</v>
      </c>
    </row>
    <row r="123" s="2" customFormat="1" ht="24.15" customHeight="1">
      <c r="A123" s="35"/>
      <c r="B123" s="36"/>
      <c r="C123" s="212" t="s">
        <v>145</v>
      </c>
      <c r="D123" s="212" t="s">
        <v>130</v>
      </c>
      <c r="E123" s="213" t="s">
        <v>146</v>
      </c>
      <c r="F123" s="214" t="s">
        <v>147</v>
      </c>
      <c r="G123" s="215" t="s">
        <v>139</v>
      </c>
      <c r="H123" s="216">
        <v>410</v>
      </c>
      <c r="I123" s="217"/>
      <c r="J123" s="218">
        <f>ROUND(I123*H123,2)</f>
        <v>0</v>
      </c>
      <c r="K123" s="214" t="s">
        <v>126</v>
      </c>
      <c r="L123" s="219"/>
      <c r="M123" s="220" t="s">
        <v>1</v>
      </c>
      <c r="N123" s="221" t="s">
        <v>46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140</v>
      </c>
      <c r="AT123" s="210" t="s">
        <v>130</v>
      </c>
      <c r="AU123" s="210" t="s">
        <v>81</v>
      </c>
      <c r="AY123" s="14" t="s">
        <v>128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88</v>
      </c>
      <c r="BK123" s="211">
        <f>ROUND(I123*H123,2)</f>
        <v>0</v>
      </c>
      <c r="BL123" s="14" t="s">
        <v>140</v>
      </c>
      <c r="BM123" s="210" t="s">
        <v>148</v>
      </c>
    </row>
    <row r="124" s="2" customFormat="1" ht="33" customHeight="1">
      <c r="A124" s="35"/>
      <c r="B124" s="36"/>
      <c r="C124" s="199" t="s">
        <v>149</v>
      </c>
      <c r="D124" s="199" t="s">
        <v>122</v>
      </c>
      <c r="E124" s="200" t="s">
        <v>150</v>
      </c>
      <c r="F124" s="201" t="s">
        <v>151</v>
      </c>
      <c r="G124" s="202" t="s">
        <v>139</v>
      </c>
      <c r="H124" s="203">
        <v>439</v>
      </c>
      <c r="I124" s="204"/>
      <c r="J124" s="205">
        <f>ROUND(I124*H124,2)</f>
        <v>0</v>
      </c>
      <c r="K124" s="201" t="s">
        <v>126</v>
      </c>
      <c r="L124" s="41"/>
      <c r="M124" s="206" t="s">
        <v>1</v>
      </c>
      <c r="N124" s="207" t="s">
        <v>46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140</v>
      </c>
      <c r="AT124" s="210" t="s">
        <v>122</v>
      </c>
      <c r="AU124" s="210" t="s">
        <v>81</v>
      </c>
      <c r="AY124" s="14" t="s">
        <v>128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88</v>
      </c>
      <c r="BK124" s="211">
        <f>ROUND(I124*H124,2)</f>
        <v>0</v>
      </c>
      <c r="BL124" s="14" t="s">
        <v>140</v>
      </c>
      <c r="BM124" s="210" t="s">
        <v>152</v>
      </c>
    </row>
    <row r="125" s="2" customFormat="1" ht="24.15" customHeight="1">
      <c r="A125" s="35"/>
      <c r="B125" s="36"/>
      <c r="C125" s="212" t="s">
        <v>153</v>
      </c>
      <c r="D125" s="212" t="s">
        <v>130</v>
      </c>
      <c r="E125" s="213" t="s">
        <v>154</v>
      </c>
      <c r="F125" s="214" t="s">
        <v>155</v>
      </c>
      <c r="G125" s="215" t="s">
        <v>139</v>
      </c>
      <c r="H125" s="216">
        <v>439</v>
      </c>
      <c r="I125" s="217"/>
      <c r="J125" s="218">
        <f>ROUND(I125*H125,2)</f>
        <v>0</v>
      </c>
      <c r="K125" s="214" t="s">
        <v>126</v>
      </c>
      <c r="L125" s="219"/>
      <c r="M125" s="220" t="s">
        <v>1</v>
      </c>
      <c r="N125" s="221" t="s">
        <v>46</v>
      </c>
      <c r="O125" s="88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156</v>
      </c>
      <c r="AT125" s="210" t="s">
        <v>130</v>
      </c>
      <c r="AU125" s="210" t="s">
        <v>81</v>
      </c>
      <c r="AY125" s="14" t="s">
        <v>128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88</v>
      </c>
      <c r="BK125" s="211">
        <f>ROUND(I125*H125,2)</f>
        <v>0</v>
      </c>
      <c r="BL125" s="14" t="s">
        <v>156</v>
      </c>
      <c r="BM125" s="210" t="s">
        <v>157</v>
      </c>
    </row>
    <row r="126" s="2" customFormat="1" ht="24.15" customHeight="1">
      <c r="A126" s="35"/>
      <c r="B126" s="36"/>
      <c r="C126" s="199" t="s">
        <v>134</v>
      </c>
      <c r="D126" s="199" t="s">
        <v>122</v>
      </c>
      <c r="E126" s="200" t="s">
        <v>158</v>
      </c>
      <c r="F126" s="201" t="s">
        <v>159</v>
      </c>
      <c r="G126" s="202" t="s">
        <v>160</v>
      </c>
      <c r="H126" s="203">
        <v>12</v>
      </c>
      <c r="I126" s="204"/>
      <c r="J126" s="205">
        <f>ROUND(I126*H126,2)</f>
        <v>0</v>
      </c>
      <c r="K126" s="201" t="s">
        <v>126</v>
      </c>
      <c r="L126" s="41"/>
      <c r="M126" s="206" t="s">
        <v>1</v>
      </c>
      <c r="N126" s="207" t="s">
        <v>46</v>
      </c>
      <c r="O126" s="88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140</v>
      </c>
      <c r="AT126" s="210" t="s">
        <v>122</v>
      </c>
      <c r="AU126" s="210" t="s">
        <v>81</v>
      </c>
      <c r="AY126" s="14" t="s">
        <v>128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88</v>
      </c>
      <c r="BK126" s="211">
        <f>ROUND(I126*H126,2)</f>
        <v>0</v>
      </c>
      <c r="BL126" s="14" t="s">
        <v>140</v>
      </c>
      <c r="BM126" s="210" t="s">
        <v>161</v>
      </c>
    </row>
    <row r="127" s="2" customFormat="1" ht="24.15" customHeight="1">
      <c r="A127" s="35"/>
      <c r="B127" s="36"/>
      <c r="C127" s="212" t="s">
        <v>162</v>
      </c>
      <c r="D127" s="212" t="s">
        <v>130</v>
      </c>
      <c r="E127" s="213" t="s">
        <v>163</v>
      </c>
      <c r="F127" s="214" t="s">
        <v>164</v>
      </c>
      <c r="G127" s="215" t="s">
        <v>160</v>
      </c>
      <c r="H127" s="216">
        <v>12</v>
      </c>
      <c r="I127" s="217"/>
      <c r="J127" s="218">
        <f>ROUND(I127*H127,2)</f>
        <v>0</v>
      </c>
      <c r="K127" s="214" t="s">
        <v>126</v>
      </c>
      <c r="L127" s="219"/>
      <c r="M127" s="220" t="s">
        <v>1</v>
      </c>
      <c r="N127" s="221" t="s">
        <v>46</v>
      </c>
      <c r="O127" s="88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140</v>
      </c>
      <c r="AT127" s="210" t="s">
        <v>130</v>
      </c>
      <c r="AU127" s="210" t="s">
        <v>81</v>
      </c>
      <c r="AY127" s="14" t="s">
        <v>128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88</v>
      </c>
      <c r="BK127" s="211">
        <f>ROUND(I127*H127,2)</f>
        <v>0</v>
      </c>
      <c r="BL127" s="14" t="s">
        <v>140</v>
      </c>
      <c r="BM127" s="210" t="s">
        <v>165</v>
      </c>
    </row>
    <row r="128" s="2" customFormat="1" ht="24.15" customHeight="1">
      <c r="A128" s="35"/>
      <c r="B128" s="36"/>
      <c r="C128" s="199" t="s">
        <v>166</v>
      </c>
      <c r="D128" s="199" t="s">
        <v>122</v>
      </c>
      <c r="E128" s="200" t="s">
        <v>167</v>
      </c>
      <c r="F128" s="201" t="s">
        <v>168</v>
      </c>
      <c r="G128" s="202" t="s">
        <v>160</v>
      </c>
      <c r="H128" s="203">
        <v>42</v>
      </c>
      <c r="I128" s="204"/>
      <c r="J128" s="205">
        <f>ROUND(I128*H128,2)</f>
        <v>0</v>
      </c>
      <c r="K128" s="201" t="s">
        <v>126</v>
      </c>
      <c r="L128" s="41"/>
      <c r="M128" s="206" t="s">
        <v>1</v>
      </c>
      <c r="N128" s="207" t="s">
        <v>46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140</v>
      </c>
      <c r="AT128" s="210" t="s">
        <v>122</v>
      </c>
      <c r="AU128" s="210" t="s">
        <v>81</v>
      </c>
      <c r="AY128" s="14" t="s">
        <v>128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88</v>
      </c>
      <c r="BK128" s="211">
        <f>ROUND(I128*H128,2)</f>
        <v>0</v>
      </c>
      <c r="BL128" s="14" t="s">
        <v>140</v>
      </c>
      <c r="BM128" s="210" t="s">
        <v>169</v>
      </c>
    </row>
    <row r="129" s="2" customFormat="1" ht="16.5" customHeight="1">
      <c r="A129" s="35"/>
      <c r="B129" s="36"/>
      <c r="C129" s="212" t="s">
        <v>170</v>
      </c>
      <c r="D129" s="212" t="s">
        <v>130</v>
      </c>
      <c r="E129" s="213" t="s">
        <v>171</v>
      </c>
      <c r="F129" s="214" t="s">
        <v>172</v>
      </c>
      <c r="G129" s="215" t="s">
        <v>160</v>
      </c>
      <c r="H129" s="216">
        <v>42</v>
      </c>
      <c r="I129" s="217"/>
      <c r="J129" s="218">
        <f>ROUND(I129*H129,2)</f>
        <v>0</v>
      </c>
      <c r="K129" s="214" t="s">
        <v>126</v>
      </c>
      <c r="L129" s="219"/>
      <c r="M129" s="220" t="s">
        <v>1</v>
      </c>
      <c r="N129" s="221" t="s">
        <v>46</v>
      </c>
      <c r="O129" s="88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156</v>
      </c>
      <c r="AT129" s="210" t="s">
        <v>130</v>
      </c>
      <c r="AU129" s="210" t="s">
        <v>81</v>
      </c>
      <c r="AY129" s="14" t="s">
        <v>128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88</v>
      </c>
      <c r="BK129" s="211">
        <f>ROUND(I129*H129,2)</f>
        <v>0</v>
      </c>
      <c r="BL129" s="14" t="s">
        <v>156</v>
      </c>
      <c r="BM129" s="210" t="s">
        <v>173</v>
      </c>
    </row>
    <row r="130" s="2" customFormat="1" ht="16.5" customHeight="1">
      <c r="A130" s="35"/>
      <c r="B130" s="36"/>
      <c r="C130" s="199" t="s">
        <v>174</v>
      </c>
      <c r="D130" s="199" t="s">
        <v>122</v>
      </c>
      <c r="E130" s="200" t="s">
        <v>175</v>
      </c>
      <c r="F130" s="201" t="s">
        <v>176</v>
      </c>
      <c r="G130" s="202" t="s">
        <v>139</v>
      </c>
      <c r="H130" s="203">
        <v>340</v>
      </c>
      <c r="I130" s="204"/>
      <c r="J130" s="205">
        <f>ROUND(I130*H130,2)</f>
        <v>0</v>
      </c>
      <c r="K130" s="201" t="s">
        <v>126</v>
      </c>
      <c r="L130" s="41"/>
      <c r="M130" s="206" t="s">
        <v>1</v>
      </c>
      <c r="N130" s="207" t="s">
        <v>46</v>
      </c>
      <c r="O130" s="88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140</v>
      </c>
      <c r="AT130" s="210" t="s">
        <v>122</v>
      </c>
      <c r="AU130" s="210" t="s">
        <v>81</v>
      </c>
      <c r="AY130" s="14" t="s">
        <v>128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88</v>
      </c>
      <c r="BK130" s="211">
        <f>ROUND(I130*H130,2)</f>
        <v>0</v>
      </c>
      <c r="BL130" s="14" t="s">
        <v>140</v>
      </c>
      <c r="BM130" s="210" t="s">
        <v>177</v>
      </c>
    </row>
    <row r="131" s="2" customFormat="1" ht="33" customHeight="1">
      <c r="A131" s="35"/>
      <c r="B131" s="36"/>
      <c r="C131" s="212" t="s">
        <v>178</v>
      </c>
      <c r="D131" s="212" t="s">
        <v>130</v>
      </c>
      <c r="E131" s="213" t="s">
        <v>179</v>
      </c>
      <c r="F131" s="214" t="s">
        <v>180</v>
      </c>
      <c r="G131" s="215" t="s">
        <v>139</v>
      </c>
      <c r="H131" s="216">
        <v>340</v>
      </c>
      <c r="I131" s="217"/>
      <c r="J131" s="218">
        <f>ROUND(I131*H131,2)</f>
        <v>0</v>
      </c>
      <c r="K131" s="214" t="s">
        <v>126</v>
      </c>
      <c r="L131" s="219"/>
      <c r="M131" s="220" t="s">
        <v>1</v>
      </c>
      <c r="N131" s="221" t="s">
        <v>46</v>
      </c>
      <c r="O131" s="88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156</v>
      </c>
      <c r="AT131" s="210" t="s">
        <v>130</v>
      </c>
      <c r="AU131" s="210" t="s">
        <v>81</v>
      </c>
      <c r="AY131" s="14" t="s">
        <v>128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88</v>
      </c>
      <c r="BK131" s="211">
        <f>ROUND(I131*H131,2)</f>
        <v>0</v>
      </c>
      <c r="BL131" s="14" t="s">
        <v>156</v>
      </c>
      <c r="BM131" s="210" t="s">
        <v>181</v>
      </c>
    </row>
    <row r="132" s="2" customFormat="1" ht="16.5" customHeight="1">
      <c r="A132" s="35"/>
      <c r="B132" s="36"/>
      <c r="C132" s="199" t="s">
        <v>182</v>
      </c>
      <c r="D132" s="199" t="s">
        <v>122</v>
      </c>
      <c r="E132" s="200" t="s">
        <v>183</v>
      </c>
      <c r="F132" s="201" t="s">
        <v>184</v>
      </c>
      <c r="G132" s="202" t="s">
        <v>139</v>
      </c>
      <c r="H132" s="203">
        <v>807</v>
      </c>
      <c r="I132" s="204"/>
      <c r="J132" s="205">
        <f>ROUND(I132*H132,2)</f>
        <v>0</v>
      </c>
      <c r="K132" s="201" t="s">
        <v>126</v>
      </c>
      <c r="L132" s="41"/>
      <c r="M132" s="206" t="s">
        <v>1</v>
      </c>
      <c r="N132" s="207" t="s">
        <v>46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140</v>
      </c>
      <c r="AT132" s="210" t="s">
        <v>122</v>
      </c>
      <c r="AU132" s="210" t="s">
        <v>81</v>
      </c>
      <c r="AY132" s="14" t="s">
        <v>128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88</v>
      </c>
      <c r="BK132" s="211">
        <f>ROUND(I132*H132,2)</f>
        <v>0</v>
      </c>
      <c r="BL132" s="14" t="s">
        <v>140</v>
      </c>
      <c r="BM132" s="210" t="s">
        <v>185</v>
      </c>
    </row>
    <row r="133" s="2" customFormat="1" ht="24.15" customHeight="1">
      <c r="A133" s="35"/>
      <c r="B133" s="36"/>
      <c r="C133" s="212" t="s">
        <v>8</v>
      </c>
      <c r="D133" s="212" t="s">
        <v>130</v>
      </c>
      <c r="E133" s="213" t="s">
        <v>186</v>
      </c>
      <c r="F133" s="214" t="s">
        <v>187</v>
      </c>
      <c r="G133" s="215" t="s">
        <v>139</v>
      </c>
      <c r="H133" s="216">
        <v>15</v>
      </c>
      <c r="I133" s="217"/>
      <c r="J133" s="218">
        <f>ROUND(I133*H133,2)</f>
        <v>0</v>
      </c>
      <c r="K133" s="214" t="s">
        <v>126</v>
      </c>
      <c r="L133" s="219"/>
      <c r="M133" s="220" t="s">
        <v>1</v>
      </c>
      <c r="N133" s="221" t="s">
        <v>46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156</v>
      </c>
      <c r="AT133" s="210" t="s">
        <v>130</v>
      </c>
      <c r="AU133" s="210" t="s">
        <v>81</v>
      </c>
      <c r="AY133" s="14" t="s">
        <v>128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88</v>
      </c>
      <c r="BK133" s="211">
        <f>ROUND(I133*H133,2)</f>
        <v>0</v>
      </c>
      <c r="BL133" s="14" t="s">
        <v>156</v>
      </c>
      <c r="BM133" s="210" t="s">
        <v>188</v>
      </c>
    </row>
    <row r="134" s="2" customFormat="1" ht="24.15" customHeight="1">
      <c r="A134" s="35"/>
      <c r="B134" s="36"/>
      <c r="C134" s="212" t="s">
        <v>189</v>
      </c>
      <c r="D134" s="212" t="s">
        <v>130</v>
      </c>
      <c r="E134" s="213" t="s">
        <v>190</v>
      </c>
      <c r="F134" s="214" t="s">
        <v>191</v>
      </c>
      <c r="G134" s="215" t="s">
        <v>139</v>
      </c>
      <c r="H134" s="216">
        <v>792</v>
      </c>
      <c r="I134" s="217"/>
      <c r="J134" s="218">
        <f>ROUND(I134*H134,2)</f>
        <v>0</v>
      </c>
      <c r="K134" s="214" t="s">
        <v>126</v>
      </c>
      <c r="L134" s="219"/>
      <c r="M134" s="220" t="s">
        <v>1</v>
      </c>
      <c r="N134" s="221" t="s">
        <v>46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156</v>
      </c>
      <c r="AT134" s="210" t="s">
        <v>130</v>
      </c>
      <c r="AU134" s="210" t="s">
        <v>81</v>
      </c>
      <c r="AY134" s="14" t="s">
        <v>128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88</v>
      </c>
      <c r="BK134" s="211">
        <f>ROUND(I134*H134,2)</f>
        <v>0</v>
      </c>
      <c r="BL134" s="14" t="s">
        <v>156</v>
      </c>
      <c r="BM134" s="210" t="s">
        <v>192</v>
      </c>
    </row>
    <row r="135" s="2" customFormat="1" ht="16.5" customHeight="1">
      <c r="A135" s="35"/>
      <c r="B135" s="36"/>
      <c r="C135" s="199" t="s">
        <v>193</v>
      </c>
      <c r="D135" s="199" t="s">
        <v>122</v>
      </c>
      <c r="E135" s="200" t="s">
        <v>194</v>
      </c>
      <c r="F135" s="201" t="s">
        <v>195</v>
      </c>
      <c r="G135" s="202" t="s">
        <v>139</v>
      </c>
      <c r="H135" s="203">
        <v>699</v>
      </c>
      <c r="I135" s="204"/>
      <c r="J135" s="205">
        <f>ROUND(I135*H135,2)</f>
        <v>0</v>
      </c>
      <c r="K135" s="201" t="s">
        <v>126</v>
      </c>
      <c r="L135" s="41"/>
      <c r="M135" s="206" t="s">
        <v>1</v>
      </c>
      <c r="N135" s="207" t="s">
        <v>46</v>
      </c>
      <c r="O135" s="88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140</v>
      </c>
      <c r="AT135" s="210" t="s">
        <v>122</v>
      </c>
      <c r="AU135" s="210" t="s">
        <v>81</v>
      </c>
      <c r="AY135" s="14" t="s">
        <v>128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88</v>
      </c>
      <c r="BK135" s="211">
        <f>ROUND(I135*H135,2)</f>
        <v>0</v>
      </c>
      <c r="BL135" s="14" t="s">
        <v>140</v>
      </c>
      <c r="BM135" s="210" t="s">
        <v>196</v>
      </c>
    </row>
    <row r="136" s="2" customFormat="1" ht="24.15" customHeight="1">
      <c r="A136" s="35"/>
      <c r="B136" s="36"/>
      <c r="C136" s="212" t="s">
        <v>197</v>
      </c>
      <c r="D136" s="212" t="s">
        <v>130</v>
      </c>
      <c r="E136" s="213" t="s">
        <v>198</v>
      </c>
      <c r="F136" s="214" t="s">
        <v>199</v>
      </c>
      <c r="G136" s="215" t="s">
        <v>139</v>
      </c>
      <c r="H136" s="216">
        <v>699</v>
      </c>
      <c r="I136" s="217"/>
      <c r="J136" s="218">
        <f>ROUND(I136*H136,2)</f>
        <v>0</v>
      </c>
      <c r="K136" s="214" t="s">
        <v>126</v>
      </c>
      <c r="L136" s="219"/>
      <c r="M136" s="220" t="s">
        <v>1</v>
      </c>
      <c r="N136" s="221" t="s">
        <v>46</v>
      </c>
      <c r="O136" s="88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156</v>
      </c>
      <c r="AT136" s="210" t="s">
        <v>130</v>
      </c>
      <c r="AU136" s="210" t="s">
        <v>81</v>
      </c>
      <c r="AY136" s="14" t="s">
        <v>128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88</v>
      </c>
      <c r="BK136" s="211">
        <f>ROUND(I136*H136,2)</f>
        <v>0</v>
      </c>
      <c r="BL136" s="14" t="s">
        <v>156</v>
      </c>
      <c r="BM136" s="210" t="s">
        <v>200</v>
      </c>
    </row>
    <row r="137" s="2" customFormat="1" ht="37.8" customHeight="1">
      <c r="A137" s="35"/>
      <c r="B137" s="36"/>
      <c r="C137" s="199" t="s">
        <v>201</v>
      </c>
      <c r="D137" s="199" t="s">
        <v>122</v>
      </c>
      <c r="E137" s="200" t="s">
        <v>202</v>
      </c>
      <c r="F137" s="201" t="s">
        <v>203</v>
      </c>
      <c r="G137" s="202" t="s">
        <v>160</v>
      </c>
      <c r="H137" s="203">
        <v>52</v>
      </c>
      <c r="I137" s="204"/>
      <c r="J137" s="205">
        <f>ROUND(I137*H137,2)</f>
        <v>0</v>
      </c>
      <c r="K137" s="201" t="s">
        <v>126</v>
      </c>
      <c r="L137" s="41"/>
      <c r="M137" s="206" t="s">
        <v>1</v>
      </c>
      <c r="N137" s="207" t="s">
        <v>46</v>
      </c>
      <c r="O137" s="88"/>
      <c r="P137" s="208">
        <f>O137*H137</f>
        <v>0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140</v>
      </c>
      <c r="AT137" s="210" t="s">
        <v>122</v>
      </c>
      <c r="AU137" s="210" t="s">
        <v>81</v>
      </c>
      <c r="AY137" s="14" t="s">
        <v>128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88</v>
      </c>
      <c r="BK137" s="211">
        <f>ROUND(I137*H137,2)</f>
        <v>0</v>
      </c>
      <c r="BL137" s="14" t="s">
        <v>140</v>
      </c>
      <c r="BM137" s="210" t="s">
        <v>204</v>
      </c>
    </row>
    <row r="138" s="2" customFormat="1" ht="37.8" customHeight="1">
      <c r="A138" s="35"/>
      <c r="B138" s="36"/>
      <c r="C138" s="199" t="s">
        <v>205</v>
      </c>
      <c r="D138" s="199" t="s">
        <v>122</v>
      </c>
      <c r="E138" s="200" t="s">
        <v>206</v>
      </c>
      <c r="F138" s="201" t="s">
        <v>207</v>
      </c>
      <c r="G138" s="202" t="s">
        <v>160</v>
      </c>
      <c r="H138" s="203">
        <v>46</v>
      </c>
      <c r="I138" s="204"/>
      <c r="J138" s="205">
        <f>ROUND(I138*H138,2)</f>
        <v>0</v>
      </c>
      <c r="K138" s="201" t="s">
        <v>126</v>
      </c>
      <c r="L138" s="41"/>
      <c r="M138" s="206" t="s">
        <v>1</v>
      </c>
      <c r="N138" s="207" t="s">
        <v>46</v>
      </c>
      <c r="O138" s="88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140</v>
      </c>
      <c r="AT138" s="210" t="s">
        <v>122</v>
      </c>
      <c r="AU138" s="210" t="s">
        <v>81</v>
      </c>
      <c r="AY138" s="14" t="s">
        <v>128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88</v>
      </c>
      <c r="BK138" s="211">
        <f>ROUND(I138*H138,2)</f>
        <v>0</v>
      </c>
      <c r="BL138" s="14" t="s">
        <v>140</v>
      </c>
      <c r="BM138" s="210" t="s">
        <v>208</v>
      </c>
    </row>
    <row r="139" s="2" customFormat="1" ht="33" customHeight="1">
      <c r="A139" s="35"/>
      <c r="B139" s="36"/>
      <c r="C139" s="199" t="s">
        <v>7</v>
      </c>
      <c r="D139" s="199" t="s">
        <v>122</v>
      </c>
      <c r="E139" s="200" t="s">
        <v>209</v>
      </c>
      <c r="F139" s="201" t="s">
        <v>210</v>
      </c>
      <c r="G139" s="202" t="s">
        <v>160</v>
      </c>
      <c r="H139" s="203">
        <v>3</v>
      </c>
      <c r="I139" s="204"/>
      <c r="J139" s="205">
        <f>ROUND(I139*H139,2)</f>
        <v>0</v>
      </c>
      <c r="K139" s="201" t="s">
        <v>126</v>
      </c>
      <c r="L139" s="41"/>
      <c r="M139" s="206" t="s">
        <v>1</v>
      </c>
      <c r="N139" s="207" t="s">
        <v>46</v>
      </c>
      <c r="O139" s="88"/>
      <c r="P139" s="208">
        <f>O139*H139</f>
        <v>0</v>
      </c>
      <c r="Q139" s="208">
        <v>0</v>
      </c>
      <c r="R139" s="208">
        <f>Q139*H139</f>
        <v>0</v>
      </c>
      <c r="S139" s="208">
        <v>0</v>
      </c>
      <c r="T139" s="20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140</v>
      </c>
      <c r="AT139" s="210" t="s">
        <v>122</v>
      </c>
      <c r="AU139" s="210" t="s">
        <v>81</v>
      </c>
      <c r="AY139" s="14" t="s">
        <v>128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88</v>
      </c>
      <c r="BK139" s="211">
        <f>ROUND(I139*H139,2)</f>
        <v>0</v>
      </c>
      <c r="BL139" s="14" t="s">
        <v>140</v>
      </c>
      <c r="BM139" s="210" t="s">
        <v>211</v>
      </c>
    </row>
    <row r="140" s="2" customFormat="1" ht="33" customHeight="1">
      <c r="A140" s="35"/>
      <c r="B140" s="36"/>
      <c r="C140" s="212" t="s">
        <v>212</v>
      </c>
      <c r="D140" s="212" t="s">
        <v>130</v>
      </c>
      <c r="E140" s="213" t="s">
        <v>213</v>
      </c>
      <c r="F140" s="214" t="s">
        <v>214</v>
      </c>
      <c r="G140" s="215" t="s">
        <v>160</v>
      </c>
      <c r="H140" s="216">
        <v>3</v>
      </c>
      <c r="I140" s="217"/>
      <c r="J140" s="218">
        <f>ROUND(I140*H140,2)</f>
        <v>0</v>
      </c>
      <c r="K140" s="214" t="s">
        <v>126</v>
      </c>
      <c r="L140" s="219"/>
      <c r="M140" s="220" t="s">
        <v>1</v>
      </c>
      <c r="N140" s="221" t="s">
        <v>46</v>
      </c>
      <c r="O140" s="88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156</v>
      </c>
      <c r="AT140" s="210" t="s">
        <v>130</v>
      </c>
      <c r="AU140" s="210" t="s">
        <v>81</v>
      </c>
      <c r="AY140" s="14" t="s">
        <v>128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88</v>
      </c>
      <c r="BK140" s="211">
        <f>ROUND(I140*H140,2)</f>
        <v>0</v>
      </c>
      <c r="BL140" s="14" t="s">
        <v>156</v>
      </c>
      <c r="BM140" s="210" t="s">
        <v>215</v>
      </c>
    </row>
    <row r="141" s="2" customFormat="1" ht="33" customHeight="1">
      <c r="A141" s="35"/>
      <c r="B141" s="36"/>
      <c r="C141" s="199" t="s">
        <v>216</v>
      </c>
      <c r="D141" s="199" t="s">
        <v>122</v>
      </c>
      <c r="E141" s="200" t="s">
        <v>217</v>
      </c>
      <c r="F141" s="201" t="s">
        <v>218</v>
      </c>
      <c r="G141" s="202" t="s">
        <v>160</v>
      </c>
      <c r="H141" s="203">
        <v>2</v>
      </c>
      <c r="I141" s="204"/>
      <c r="J141" s="205">
        <f>ROUND(I141*H141,2)</f>
        <v>0</v>
      </c>
      <c r="K141" s="201" t="s">
        <v>126</v>
      </c>
      <c r="L141" s="41"/>
      <c r="M141" s="206" t="s">
        <v>1</v>
      </c>
      <c r="N141" s="207" t="s">
        <v>46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140</v>
      </c>
      <c r="AT141" s="210" t="s">
        <v>122</v>
      </c>
      <c r="AU141" s="210" t="s">
        <v>81</v>
      </c>
      <c r="AY141" s="14" t="s">
        <v>128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88</v>
      </c>
      <c r="BK141" s="211">
        <f>ROUND(I141*H141,2)</f>
        <v>0</v>
      </c>
      <c r="BL141" s="14" t="s">
        <v>140</v>
      </c>
      <c r="BM141" s="210" t="s">
        <v>219</v>
      </c>
    </row>
    <row r="142" s="2" customFormat="1" ht="33" customHeight="1">
      <c r="A142" s="35"/>
      <c r="B142" s="36"/>
      <c r="C142" s="212" t="s">
        <v>220</v>
      </c>
      <c r="D142" s="212" t="s">
        <v>130</v>
      </c>
      <c r="E142" s="213" t="s">
        <v>221</v>
      </c>
      <c r="F142" s="214" t="s">
        <v>222</v>
      </c>
      <c r="G142" s="215" t="s">
        <v>160</v>
      </c>
      <c r="H142" s="216">
        <v>2</v>
      </c>
      <c r="I142" s="217"/>
      <c r="J142" s="218">
        <f>ROUND(I142*H142,2)</f>
        <v>0</v>
      </c>
      <c r="K142" s="214" t="s">
        <v>126</v>
      </c>
      <c r="L142" s="219"/>
      <c r="M142" s="220" t="s">
        <v>1</v>
      </c>
      <c r="N142" s="221" t="s">
        <v>46</v>
      </c>
      <c r="O142" s="88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156</v>
      </c>
      <c r="AT142" s="210" t="s">
        <v>130</v>
      </c>
      <c r="AU142" s="210" t="s">
        <v>81</v>
      </c>
      <c r="AY142" s="14" t="s">
        <v>128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88</v>
      </c>
      <c r="BK142" s="211">
        <f>ROUND(I142*H142,2)</f>
        <v>0</v>
      </c>
      <c r="BL142" s="14" t="s">
        <v>156</v>
      </c>
      <c r="BM142" s="210" t="s">
        <v>223</v>
      </c>
    </row>
    <row r="143" s="2" customFormat="1" ht="24.15" customHeight="1">
      <c r="A143" s="35"/>
      <c r="B143" s="36"/>
      <c r="C143" s="199" t="s">
        <v>224</v>
      </c>
      <c r="D143" s="199" t="s">
        <v>122</v>
      </c>
      <c r="E143" s="200" t="s">
        <v>225</v>
      </c>
      <c r="F143" s="201" t="s">
        <v>226</v>
      </c>
      <c r="G143" s="202" t="s">
        <v>160</v>
      </c>
      <c r="H143" s="203">
        <v>23</v>
      </c>
      <c r="I143" s="204"/>
      <c r="J143" s="205">
        <f>ROUND(I143*H143,2)</f>
        <v>0</v>
      </c>
      <c r="K143" s="201" t="s">
        <v>126</v>
      </c>
      <c r="L143" s="41"/>
      <c r="M143" s="206" t="s">
        <v>1</v>
      </c>
      <c r="N143" s="207" t="s">
        <v>46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140</v>
      </c>
      <c r="AT143" s="210" t="s">
        <v>122</v>
      </c>
      <c r="AU143" s="210" t="s">
        <v>81</v>
      </c>
      <c r="AY143" s="14" t="s">
        <v>128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88</v>
      </c>
      <c r="BK143" s="211">
        <f>ROUND(I143*H143,2)</f>
        <v>0</v>
      </c>
      <c r="BL143" s="14" t="s">
        <v>140</v>
      </c>
      <c r="BM143" s="210" t="s">
        <v>227</v>
      </c>
    </row>
    <row r="144" s="2" customFormat="1" ht="44.25" customHeight="1">
      <c r="A144" s="35"/>
      <c r="B144" s="36"/>
      <c r="C144" s="212" t="s">
        <v>228</v>
      </c>
      <c r="D144" s="212" t="s">
        <v>130</v>
      </c>
      <c r="E144" s="213" t="s">
        <v>229</v>
      </c>
      <c r="F144" s="214" t="s">
        <v>230</v>
      </c>
      <c r="G144" s="215" t="s">
        <v>160</v>
      </c>
      <c r="H144" s="216">
        <v>6</v>
      </c>
      <c r="I144" s="217"/>
      <c r="J144" s="218">
        <f>ROUND(I144*H144,2)</f>
        <v>0</v>
      </c>
      <c r="K144" s="214" t="s">
        <v>126</v>
      </c>
      <c r="L144" s="219"/>
      <c r="M144" s="220" t="s">
        <v>1</v>
      </c>
      <c r="N144" s="221" t="s">
        <v>46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140</v>
      </c>
      <c r="AT144" s="210" t="s">
        <v>130</v>
      </c>
      <c r="AU144" s="210" t="s">
        <v>81</v>
      </c>
      <c r="AY144" s="14" t="s">
        <v>128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88</v>
      </c>
      <c r="BK144" s="211">
        <f>ROUND(I144*H144,2)</f>
        <v>0</v>
      </c>
      <c r="BL144" s="14" t="s">
        <v>140</v>
      </c>
      <c r="BM144" s="210" t="s">
        <v>231</v>
      </c>
    </row>
    <row r="145" s="2" customFormat="1" ht="44.25" customHeight="1">
      <c r="A145" s="35"/>
      <c r="B145" s="36"/>
      <c r="C145" s="212" t="s">
        <v>232</v>
      </c>
      <c r="D145" s="212" t="s">
        <v>130</v>
      </c>
      <c r="E145" s="213" t="s">
        <v>233</v>
      </c>
      <c r="F145" s="214" t="s">
        <v>234</v>
      </c>
      <c r="G145" s="215" t="s">
        <v>160</v>
      </c>
      <c r="H145" s="216">
        <v>17</v>
      </c>
      <c r="I145" s="217"/>
      <c r="J145" s="218">
        <f>ROUND(I145*H145,2)</f>
        <v>0</v>
      </c>
      <c r="K145" s="214" t="s">
        <v>126</v>
      </c>
      <c r="L145" s="219"/>
      <c r="M145" s="220" t="s">
        <v>1</v>
      </c>
      <c r="N145" s="221" t="s">
        <v>46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140</v>
      </c>
      <c r="AT145" s="210" t="s">
        <v>130</v>
      </c>
      <c r="AU145" s="210" t="s">
        <v>81</v>
      </c>
      <c r="AY145" s="14" t="s">
        <v>128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88</v>
      </c>
      <c r="BK145" s="211">
        <f>ROUND(I145*H145,2)</f>
        <v>0</v>
      </c>
      <c r="BL145" s="14" t="s">
        <v>140</v>
      </c>
      <c r="BM145" s="210" t="s">
        <v>235</v>
      </c>
    </row>
    <row r="146" s="2" customFormat="1" ht="33" customHeight="1">
      <c r="A146" s="35"/>
      <c r="B146" s="36"/>
      <c r="C146" s="199" t="s">
        <v>236</v>
      </c>
      <c r="D146" s="199" t="s">
        <v>122</v>
      </c>
      <c r="E146" s="200" t="s">
        <v>237</v>
      </c>
      <c r="F146" s="201" t="s">
        <v>238</v>
      </c>
      <c r="G146" s="202" t="s">
        <v>160</v>
      </c>
      <c r="H146" s="203">
        <v>20</v>
      </c>
      <c r="I146" s="204"/>
      <c r="J146" s="205">
        <f>ROUND(I146*H146,2)</f>
        <v>0</v>
      </c>
      <c r="K146" s="201" t="s">
        <v>126</v>
      </c>
      <c r="L146" s="41"/>
      <c r="M146" s="206" t="s">
        <v>1</v>
      </c>
      <c r="N146" s="207" t="s">
        <v>46</v>
      </c>
      <c r="O146" s="88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0" t="s">
        <v>140</v>
      </c>
      <c r="AT146" s="210" t="s">
        <v>122</v>
      </c>
      <c r="AU146" s="210" t="s">
        <v>81</v>
      </c>
      <c r="AY146" s="14" t="s">
        <v>128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4" t="s">
        <v>88</v>
      </c>
      <c r="BK146" s="211">
        <f>ROUND(I146*H146,2)</f>
        <v>0</v>
      </c>
      <c r="BL146" s="14" t="s">
        <v>140</v>
      </c>
      <c r="BM146" s="210" t="s">
        <v>239</v>
      </c>
    </row>
    <row r="147" s="2" customFormat="1" ht="24.15" customHeight="1">
      <c r="A147" s="35"/>
      <c r="B147" s="36"/>
      <c r="C147" s="212" t="s">
        <v>240</v>
      </c>
      <c r="D147" s="212" t="s">
        <v>130</v>
      </c>
      <c r="E147" s="213" t="s">
        <v>241</v>
      </c>
      <c r="F147" s="214" t="s">
        <v>242</v>
      </c>
      <c r="G147" s="215" t="s">
        <v>160</v>
      </c>
      <c r="H147" s="216">
        <v>20</v>
      </c>
      <c r="I147" s="217"/>
      <c r="J147" s="218">
        <f>ROUND(I147*H147,2)</f>
        <v>0</v>
      </c>
      <c r="K147" s="214" t="s">
        <v>126</v>
      </c>
      <c r="L147" s="219"/>
      <c r="M147" s="220" t="s">
        <v>1</v>
      </c>
      <c r="N147" s="221" t="s">
        <v>46</v>
      </c>
      <c r="O147" s="88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0" t="s">
        <v>156</v>
      </c>
      <c r="AT147" s="210" t="s">
        <v>130</v>
      </c>
      <c r="AU147" s="210" t="s">
        <v>81</v>
      </c>
      <c r="AY147" s="14" t="s">
        <v>128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4" t="s">
        <v>88</v>
      </c>
      <c r="BK147" s="211">
        <f>ROUND(I147*H147,2)</f>
        <v>0</v>
      </c>
      <c r="BL147" s="14" t="s">
        <v>156</v>
      </c>
      <c r="BM147" s="210" t="s">
        <v>243</v>
      </c>
    </row>
    <row r="148" s="2" customFormat="1" ht="33" customHeight="1">
      <c r="A148" s="35"/>
      <c r="B148" s="36"/>
      <c r="C148" s="199" t="s">
        <v>244</v>
      </c>
      <c r="D148" s="199" t="s">
        <v>122</v>
      </c>
      <c r="E148" s="200" t="s">
        <v>245</v>
      </c>
      <c r="F148" s="201" t="s">
        <v>246</v>
      </c>
      <c r="G148" s="202" t="s">
        <v>160</v>
      </c>
      <c r="H148" s="203">
        <v>3</v>
      </c>
      <c r="I148" s="204"/>
      <c r="J148" s="205">
        <f>ROUND(I148*H148,2)</f>
        <v>0</v>
      </c>
      <c r="K148" s="201" t="s">
        <v>126</v>
      </c>
      <c r="L148" s="41"/>
      <c r="M148" s="206" t="s">
        <v>1</v>
      </c>
      <c r="N148" s="207" t="s">
        <v>46</v>
      </c>
      <c r="O148" s="88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140</v>
      </c>
      <c r="AT148" s="210" t="s">
        <v>122</v>
      </c>
      <c r="AU148" s="210" t="s">
        <v>81</v>
      </c>
      <c r="AY148" s="14" t="s">
        <v>128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88</v>
      </c>
      <c r="BK148" s="211">
        <f>ROUND(I148*H148,2)</f>
        <v>0</v>
      </c>
      <c r="BL148" s="14" t="s">
        <v>140</v>
      </c>
      <c r="BM148" s="210" t="s">
        <v>247</v>
      </c>
    </row>
    <row r="149" s="2" customFormat="1" ht="24.15" customHeight="1">
      <c r="A149" s="35"/>
      <c r="B149" s="36"/>
      <c r="C149" s="212" t="s">
        <v>248</v>
      </c>
      <c r="D149" s="212" t="s">
        <v>130</v>
      </c>
      <c r="E149" s="213" t="s">
        <v>249</v>
      </c>
      <c r="F149" s="214" t="s">
        <v>250</v>
      </c>
      <c r="G149" s="215" t="s">
        <v>160</v>
      </c>
      <c r="H149" s="216">
        <v>3</v>
      </c>
      <c r="I149" s="217"/>
      <c r="J149" s="218">
        <f>ROUND(I149*H149,2)</f>
        <v>0</v>
      </c>
      <c r="K149" s="214" t="s">
        <v>126</v>
      </c>
      <c r="L149" s="219"/>
      <c r="M149" s="220" t="s">
        <v>1</v>
      </c>
      <c r="N149" s="221" t="s">
        <v>46</v>
      </c>
      <c r="O149" s="88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0" t="s">
        <v>156</v>
      </c>
      <c r="AT149" s="210" t="s">
        <v>130</v>
      </c>
      <c r="AU149" s="210" t="s">
        <v>81</v>
      </c>
      <c r="AY149" s="14" t="s">
        <v>128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4" t="s">
        <v>88</v>
      </c>
      <c r="BK149" s="211">
        <f>ROUND(I149*H149,2)</f>
        <v>0</v>
      </c>
      <c r="BL149" s="14" t="s">
        <v>156</v>
      </c>
      <c r="BM149" s="210" t="s">
        <v>251</v>
      </c>
    </row>
    <row r="150" s="2" customFormat="1" ht="16.5" customHeight="1">
      <c r="A150" s="35"/>
      <c r="B150" s="36"/>
      <c r="C150" s="199" t="s">
        <v>252</v>
      </c>
      <c r="D150" s="199" t="s">
        <v>122</v>
      </c>
      <c r="E150" s="200" t="s">
        <v>253</v>
      </c>
      <c r="F150" s="201" t="s">
        <v>254</v>
      </c>
      <c r="G150" s="202" t="s">
        <v>160</v>
      </c>
      <c r="H150" s="203">
        <v>26</v>
      </c>
      <c r="I150" s="204"/>
      <c r="J150" s="205">
        <f>ROUND(I150*H150,2)</f>
        <v>0</v>
      </c>
      <c r="K150" s="201" t="s">
        <v>126</v>
      </c>
      <c r="L150" s="41"/>
      <c r="M150" s="206" t="s">
        <v>1</v>
      </c>
      <c r="N150" s="207" t="s">
        <v>46</v>
      </c>
      <c r="O150" s="88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0" t="s">
        <v>140</v>
      </c>
      <c r="AT150" s="210" t="s">
        <v>122</v>
      </c>
      <c r="AU150" s="210" t="s">
        <v>81</v>
      </c>
      <c r="AY150" s="14" t="s">
        <v>128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4" t="s">
        <v>88</v>
      </c>
      <c r="BK150" s="211">
        <f>ROUND(I150*H150,2)</f>
        <v>0</v>
      </c>
      <c r="BL150" s="14" t="s">
        <v>140</v>
      </c>
      <c r="BM150" s="210" t="s">
        <v>255</v>
      </c>
    </row>
    <row r="151" s="2" customFormat="1" ht="62.7" customHeight="1">
      <c r="A151" s="35"/>
      <c r="B151" s="36"/>
      <c r="C151" s="212" t="s">
        <v>256</v>
      </c>
      <c r="D151" s="212" t="s">
        <v>130</v>
      </c>
      <c r="E151" s="213" t="s">
        <v>257</v>
      </c>
      <c r="F151" s="214" t="s">
        <v>258</v>
      </c>
      <c r="G151" s="215" t="s">
        <v>160</v>
      </c>
      <c r="H151" s="216">
        <v>22</v>
      </c>
      <c r="I151" s="217"/>
      <c r="J151" s="218">
        <f>ROUND(I151*H151,2)</f>
        <v>0</v>
      </c>
      <c r="K151" s="214" t="s">
        <v>126</v>
      </c>
      <c r="L151" s="219"/>
      <c r="M151" s="220" t="s">
        <v>1</v>
      </c>
      <c r="N151" s="221" t="s">
        <v>46</v>
      </c>
      <c r="O151" s="88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0" t="s">
        <v>156</v>
      </c>
      <c r="AT151" s="210" t="s">
        <v>130</v>
      </c>
      <c r="AU151" s="210" t="s">
        <v>81</v>
      </c>
      <c r="AY151" s="14" t="s">
        <v>128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4" t="s">
        <v>88</v>
      </c>
      <c r="BK151" s="211">
        <f>ROUND(I151*H151,2)</f>
        <v>0</v>
      </c>
      <c r="BL151" s="14" t="s">
        <v>156</v>
      </c>
      <c r="BM151" s="210" t="s">
        <v>259</v>
      </c>
    </row>
    <row r="152" s="2" customFormat="1" ht="62.7" customHeight="1">
      <c r="A152" s="35"/>
      <c r="B152" s="36"/>
      <c r="C152" s="212" t="s">
        <v>260</v>
      </c>
      <c r="D152" s="212" t="s">
        <v>130</v>
      </c>
      <c r="E152" s="213" t="s">
        <v>261</v>
      </c>
      <c r="F152" s="214" t="s">
        <v>262</v>
      </c>
      <c r="G152" s="215" t="s">
        <v>160</v>
      </c>
      <c r="H152" s="216">
        <v>4</v>
      </c>
      <c r="I152" s="217"/>
      <c r="J152" s="218">
        <f>ROUND(I152*H152,2)</f>
        <v>0</v>
      </c>
      <c r="K152" s="214" t="s">
        <v>126</v>
      </c>
      <c r="L152" s="219"/>
      <c r="M152" s="220" t="s">
        <v>1</v>
      </c>
      <c r="N152" s="221" t="s">
        <v>46</v>
      </c>
      <c r="O152" s="88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0" t="s">
        <v>156</v>
      </c>
      <c r="AT152" s="210" t="s">
        <v>130</v>
      </c>
      <c r="AU152" s="210" t="s">
        <v>81</v>
      </c>
      <c r="AY152" s="14" t="s">
        <v>128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4" t="s">
        <v>88</v>
      </c>
      <c r="BK152" s="211">
        <f>ROUND(I152*H152,2)</f>
        <v>0</v>
      </c>
      <c r="BL152" s="14" t="s">
        <v>156</v>
      </c>
      <c r="BM152" s="210" t="s">
        <v>263</v>
      </c>
    </row>
    <row r="153" s="2" customFormat="1" ht="24.15" customHeight="1">
      <c r="A153" s="35"/>
      <c r="B153" s="36"/>
      <c r="C153" s="199" t="s">
        <v>264</v>
      </c>
      <c r="D153" s="199" t="s">
        <v>122</v>
      </c>
      <c r="E153" s="200" t="s">
        <v>265</v>
      </c>
      <c r="F153" s="201" t="s">
        <v>266</v>
      </c>
      <c r="G153" s="202" t="s">
        <v>267</v>
      </c>
      <c r="H153" s="203">
        <v>17</v>
      </c>
      <c r="I153" s="204"/>
      <c r="J153" s="205">
        <f>ROUND(I153*H153,2)</f>
        <v>0</v>
      </c>
      <c r="K153" s="201" t="s">
        <v>1</v>
      </c>
      <c r="L153" s="41"/>
      <c r="M153" s="206" t="s">
        <v>1</v>
      </c>
      <c r="N153" s="207" t="s">
        <v>46</v>
      </c>
      <c r="O153" s="88"/>
      <c r="P153" s="208">
        <f>O153*H153</f>
        <v>0</v>
      </c>
      <c r="Q153" s="208">
        <v>0</v>
      </c>
      <c r="R153" s="208">
        <f>Q153*H153</f>
        <v>0</v>
      </c>
      <c r="S153" s="208">
        <v>0</v>
      </c>
      <c r="T153" s="20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0" t="s">
        <v>268</v>
      </c>
      <c r="AT153" s="210" t="s">
        <v>122</v>
      </c>
      <c r="AU153" s="210" t="s">
        <v>81</v>
      </c>
      <c r="AY153" s="14" t="s">
        <v>128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4" t="s">
        <v>88</v>
      </c>
      <c r="BK153" s="211">
        <f>ROUND(I153*H153,2)</f>
        <v>0</v>
      </c>
      <c r="BL153" s="14" t="s">
        <v>268</v>
      </c>
      <c r="BM153" s="210" t="s">
        <v>269</v>
      </c>
    </row>
    <row r="154" s="2" customFormat="1" ht="24.15" customHeight="1">
      <c r="A154" s="35"/>
      <c r="B154" s="36"/>
      <c r="C154" s="212" t="s">
        <v>270</v>
      </c>
      <c r="D154" s="212" t="s">
        <v>130</v>
      </c>
      <c r="E154" s="213" t="s">
        <v>271</v>
      </c>
      <c r="F154" s="214" t="s">
        <v>272</v>
      </c>
      <c r="G154" s="215" t="s">
        <v>160</v>
      </c>
      <c r="H154" s="216">
        <v>17</v>
      </c>
      <c r="I154" s="217"/>
      <c r="J154" s="218">
        <f>ROUND(I154*H154,2)</f>
        <v>0</v>
      </c>
      <c r="K154" s="214" t="s">
        <v>126</v>
      </c>
      <c r="L154" s="219"/>
      <c r="M154" s="220" t="s">
        <v>1</v>
      </c>
      <c r="N154" s="221" t="s">
        <v>46</v>
      </c>
      <c r="O154" s="88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0" t="s">
        <v>273</v>
      </c>
      <c r="AT154" s="210" t="s">
        <v>130</v>
      </c>
      <c r="AU154" s="210" t="s">
        <v>81</v>
      </c>
      <c r="AY154" s="14" t="s">
        <v>128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4" t="s">
        <v>88</v>
      </c>
      <c r="BK154" s="211">
        <f>ROUND(I154*H154,2)</f>
        <v>0</v>
      </c>
      <c r="BL154" s="14" t="s">
        <v>268</v>
      </c>
      <c r="BM154" s="210" t="s">
        <v>274</v>
      </c>
    </row>
    <row r="155" s="2" customFormat="1" ht="21.75" customHeight="1">
      <c r="A155" s="35"/>
      <c r="B155" s="36"/>
      <c r="C155" s="199" t="s">
        <v>275</v>
      </c>
      <c r="D155" s="199" t="s">
        <v>122</v>
      </c>
      <c r="E155" s="200" t="s">
        <v>276</v>
      </c>
      <c r="F155" s="201" t="s">
        <v>277</v>
      </c>
      <c r="G155" s="202" t="s">
        <v>160</v>
      </c>
      <c r="H155" s="203">
        <v>25</v>
      </c>
      <c r="I155" s="204"/>
      <c r="J155" s="205">
        <f>ROUND(I155*H155,2)</f>
        <v>0</v>
      </c>
      <c r="K155" s="201" t="s">
        <v>126</v>
      </c>
      <c r="L155" s="41"/>
      <c r="M155" s="206" t="s">
        <v>1</v>
      </c>
      <c r="N155" s="207" t="s">
        <v>46</v>
      </c>
      <c r="O155" s="88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0" t="s">
        <v>268</v>
      </c>
      <c r="AT155" s="210" t="s">
        <v>122</v>
      </c>
      <c r="AU155" s="210" t="s">
        <v>81</v>
      </c>
      <c r="AY155" s="14" t="s">
        <v>128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4" t="s">
        <v>88</v>
      </c>
      <c r="BK155" s="211">
        <f>ROUND(I155*H155,2)</f>
        <v>0</v>
      </c>
      <c r="BL155" s="14" t="s">
        <v>268</v>
      </c>
      <c r="BM155" s="210" t="s">
        <v>278</v>
      </c>
    </row>
    <row r="156" s="2" customFormat="1" ht="33" customHeight="1">
      <c r="A156" s="35"/>
      <c r="B156" s="36"/>
      <c r="C156" s="212" t="s">
        <v>279</v>
      </c>
      <c r="D156" s="212" t="s">
        <v>130</v>
      </c>
      <c r="E156" s="213" t="s">
        <v>280</v>
      </c>
      <c r="F156" s="214" t="s">
        <v>281</v>
      </c>
      <c r="G156" s="215" t="s">
        <v>160</v>
      </c>
      <c r="H156" s="216">
        <v>100</v>
      </c>
      <c r="I156" s="217"/>
      <c r="J156" s="218">
        <f>ROUND(I156*H156,2)</f>
        <v>0</v>
      </c>
      <c r="K156" s="214" t="s">
        <v>126</v>
      </c>
      <c r="L156" s="219"/>
      <c r="M156" s="220" t="s">
        <v>1</v>
      </c>
      <c r="N156" s="221" t="s">
        <v>46</v>
      </c>
      <c r="O156" s="88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0" t="s">
        <v>273</v>
      </c>
      <c r="AT156" s="210" t="s">
        <v>130</v>
      </c>
      <c r="AU156" s="210" t="s">
        <v>81</v>
      </c>
      <c r="AY156" s="14" t="s">
        <v>128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4" t="s">
        <v>88</v>
      </c>
      <c r="BK156" s="211">
        <f>ROUND(I156*H156,2)</f>
        <v>0</v>
      </c>
      <c r="BL156" s="14" t="s">
        <v>268</v>
      </c>
      <c r="BM156" s="210" t="s">
        <v>282</v>
      </c>
    </row>
    <row r="157" s="2" customFormat="1" ht="24.15" customHeight="1">
      <c r="A157" s="35"/>
      <c r="B157" s="36"/>
      <c r="C157" s="199" t="s">
        <v>283</v>
      </c>
      <c r="D157" s="199" t="s">
        <v>122</v>
      </c>
      <c r="E157" s="200" t="s">
        <v>284</v>
      </c>
      <c r="F157" s="201" t="s">
        <v>285</v>
      </c>
      <c r="G157" s="202" t="s">
        <v>160</v>
      </c>
      <c r="H157" s="203">
        <v>23</v>
      </c>
      <c r="I157" s="204"/>
      <c r="J157" s="205">
        <f>ROUND(I157*H157,2)</f>
        <v>0</v>
      </c>
      <c r="K157" s="201" t="s">
        <v>126</v>
      </c>
      <c r="L157" s="41"/>
      <c r="M157" s="206" t="s">
        <v>1</v>
      </c>
      <c r="N157" s="207" t="s">
        <v>46</v>
      </c>
      <c r="O157" s="88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0" t="s">
        <v>140</v>
      </c>
      <c r="AT157" s="210" t="s">
        <v>122</v>
      </c>
      <c r="AU157" s="210" t="s">
        <v>81</v>
      </c>
      <c r="AY157" s="14" t="s">
        <v>128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4" t="s">
        <v>88</v>
      </c>
      <c r="BK157" s="211">
        <f>ROUND(I157*H157,2)</f>
        <v>0</v>
      </c>
      <c r="BL157" s="14" t="s">
        <v>140</v>
      </c>
      <c r="BM157" s="210" t="s">
        <v>286</v>
      </c>
    </row>
    <row r="158" s="2" customFormat="1" ht="33" customHeight="1">
      <c r="A158" s="35"/>
      <c r="B158" s="36"/>
      <c r="C158" s="212" t="s">
        <v>287</v>
      </c>
      <c r="D158" s="212" t="s">
        <v>130</v>
      </c>
      <c r="E158" s="213" t="s">
        <v>288</v>
      </c>
      <c r="F158" s="214" t="s">
        <v>289</v>
      </c>
      <c r="G158" s="215" t="s">
        <v>160</v>
      </c>
      <c r="H158" s="216">
        <v>23</v>
      </c>
      <c r="I158" s="217"/>
      <c r="J158" s="218">
        <f>ROUND(I158*H158,2)</f>
        <v>0</v>
      </c>
      <c r="K158" s="214" t="s">
        <v>126</v>
      </c>
      <c r="L158" s="219"/>
      <c r="M158" s="220" t="s">
        <v>1</v>
      </c>
      <c r="N158" s="221" t="s">
        <v>46</v>
      </c>
      <c r="O158" s="88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0" t="s">
        <v>156</v>
      </c>
      <c r="AT158" s="210" t="s">
        <v>130</v>
      </c>
      <c r="AU158" s="210" t="s">
        <v>81</v>
      </c>
      <c r="AY158" s="14" t="s">
        <v>128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4" t="s">
        <v>88</v>
      </c>
      <c r="BK158" s="211">
        <f>ROUND(I158*H158,2)</f>
        <v>0</v>
      </c>
      <c r="BL158" s="14" t="s">
        <v>156</v>
      </c>
      <c r="BM158" s="210" t="s">
        <v>290</v>
      </c>
    </row>
    <row r="159" s="2" customFormat="1" ht="24.15" customHeight="1">
      <c r="A159" s="35"/>
      <c r="B159" s="36"/>
      <c r="C159" s="199" t="s">
        <v>291</v>
      </c>
      <c r="D159" s="199" t="s">
        <v>122</v>
      </c>
      <c r="E159" s="200" t="s">
        <v>292</v>
      </c>
      <c r="F159" s="201" t="s">
        <v>293</v>
      </c>
      <c r="G159" s="202" t="s">
        <v>160</v>
      </c>
      <c r="H159" s="203">
        <v>1</v>
      </c>
      <c r="I159" s="204"/>
      <c r="J159" s="205">
        <f>ROUND(I159*H159,2)</f>
        <v>0</v>
      </c>
      <c r="K159" s="201" t="s">
        <v>126</v>
      </c>
      <c r="L159" s="41"/>
      <c r="M159" s="206" t="s">
        <v>1</v>
      </c>
      <c r="N159" s="207" t="s">
        <v>46</v>
      </c>
      <c r="O159" s="88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0" t="s">
        <v>268</v>
      </c>
      <c r="AT159" s="210" t="s">
        <v>122</v>
      </c>
      <c r="AU159" s="210" t="s">
        <v>81</v>
      </c>
      <c r="AY159" s="14" t="s">
        <v>128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4" t="s">
        <v>88</v>
      </c>
      <c r="BK159" s="211">
        <f>ROUND(I159*H159,2)</f>
        <v>0</v>
      </c>
      <c r="BL159" s="14" t="s">
        <v>268</v>
      </c>
      <c r="BM159" s="210" t="s">
        <v>294</v>
      </c>
    </row>
    <row r="160" s="2" customFormat="1" ht="37.8" customHeight="1">
      <c r="A160" s="35"/>
      <c r="B160" s="36"/>
      <c r="C160" s="212" t="s">
        <v>295</v>
      </c>
      <c r="D160" s="212" t="s">
        <v>130</v>
      </c>
      <c r="E160" s="213" t="s">
        <v>296</v>
      </c>
      <c r="F160" s="214" t="s">
        <v>297</v>
      </c>
      <c r="G160" s="215" t="s">
        <v>160</v>
      </c>
      <c r="H160" s="216">
        <v>1</v>
      </c>
      <c r="I160" s="217"/>
      <c r="J160" s="218">
        <f>ROUND(I160*H160,2)</f>
        <v>0</v>
      </c>
      <c r="K160" s="214" t="s">
        <v>126</v>
      </c>
      <c r="L160" s="219"/>
      <c r="M160" s="220" t="s">
        <v>1</v>
      </c>
      <c r="N160" s="221" t="s">
        <v>46</v>
      </c>
      <c r="O160" s="88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0" t="s">
        <v>273</v>
      </c>
      <c r="AT160" s="210" t="s">
        <v>130</v>
      </c>
      <c r="AU160" s="210" t="s">
        <v>81</v>
      </c>
      <c r="AY160" s="14" t="s">
        <v>128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4" t="s">
        <v>88</v>
      </c>
      <c r="BK160" s="211">
        <f>ROUND(I160*H160,2)</f>
        <v>0</v>
      </c>
      <c r="BL160" s="14" t="s">
        <v>268</v>
      </c>
      <c r="BM160" s="210" t="s">
        <v>298</v>
      </c>
    </row>
    <row r="161" s="2" customFormat="1" ht="16.5" customHeight="1">
      <c r="A161" s="35"/>
      <c r="B161" s="36"/>
      <c r="C161" s="199" t="s">
        <v>299</v>
      </c>
      <c r="D161" s="199" t="s">
        <v>122</v>
      </c>
      <c r="E161" s="200" t="s">
        <v>300</v>
      </c>
      <c r="F161" s="201" t="s">
        <v>301</v>
      </c>
      <c r="G161" s="202" t="s">
        <v>160</v>
      </c>
      <c r="H161" s="203">
        <v>1</v>
      </c>
      <c r="I161" s="204"/>
      <c r="J161" s="205">
        <f>ROUND(I161*H161,2)</f>
        <v>0</v>
      </c>
      <c r="K161" s="201" t="s">
        <v>1</v>
      </c>
      <c r="L161" s="41"/>
      <c r="M161" s="206" t="s">
        <v>1</v>
      </c>
      <c r="N161" s="207" t="s">
        <v>46</v>
      </c>
      <c r="O161" s="88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0" t="s">
        <v>268</v>
      </c>
      <c r="AT161" s="210" t="s">
        <v>122</v>
      </c>
      <c r="AU161" s="210" t="s">
        <v>81</v>
      </c>
      <c r="AY161" s="14" t="s">
        <v>128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4" t="s">
        <v>88</v>
      </c>
      <c r="BK161" s="211">
        <f>ROUND(I161*H161,2)</f>
        <v>0</v>
      </c>
      <c r="BL161" s="14" t="s">
        <v>268</v>
      </c>
      <c r="BM161" s="210" t="s">
        <v>302</v>
      </c>
    </row>
    <row r="162" s="2" customFormat="1" ht="16.5" customHeight="1">
      <c r="A162" s="35"/>
      <c r="B162" s="36"/>
      <c r="C162" s="212" t="s">
        <v>303</v>
      </c>
      <c r="D162" s="212" t="s">
        <v>130</v>
      </c>
      <c r="E162" s="213" t="s">
        <v>304</v>
      </c>
      <c r="F162" s="214" t="s">
        <v>305</v>
      </c>
      <c r="G162" s="215" t="s">
        <v>160</v>
      </c>
      <c r="H162" s="216">
        <v>1</v>
      </c>
      <c r="I162" s="217"/>
      <c r="J162" s="218">
        <f>ROUND(I162*H162,2)</f>
        <v>0</v>
      </c>
      <c r="K162" s="214" t="s">
        <v>1</v>
      </c>
      <c r="L162" s="219"/>
      <c r="M162" s="220" t="s">
        <v>1</v>
      </c>
      <c r="N162" s="221" t="s">
        <v>46</v>
      </c>
      <c r="O162" s="88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0" t="s">
        <v>134</v>
      </c>
      <c r="AT162" s="210" t="s">
        <v>130</v>
      </c>
      <c r="AU162" s="210" t="s">
        <v>81</v>
      </c>
      <c r="AY162" s="14" t="s">
        <v>128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4" t="s">
        <v>88</v>
      </c>
      <c r="BK162" s="211">
        <f>ROUND(I162*H162,2)</f>
        <v>0</v>
      </c>
      <c r="BL162" s="14" t="s">
        <v>127</v>
      </c>
      <c r="BM162" s="210" t="s">
        <v>306</v>
      </c>
    </row>
    <row r="163" s="2" customFormat="1" ht="21.75" customHeight="1">
      <c r="A163" s="35"/>
      <c r="B163" s="36"/>
      <c r="C163" s="212" t="s">
        <v>307</v>
      </c>
      <c r="D163" s="212" t="s">
        <v>130</v>
      </c>
      <c r="E163" s="213" t="s">
        <v>308</v>
      </c>
      <c r="F163" s="214" t="s">
        <v>309</v>
      </c>
      <c r="G163" s="215" t="s">
        <v>160</v>
      </c>
      <c r="H163" s="216">
        <v>1</v>
      </c>
      <c r="I163" s="217"/>
      <c r="J163" s="218">
        <f>ROUND(I163*H163,2)</f>
        <v>0</v>
      </c>
      <c r="K163" s="214" t="s">
        <v>126</v>
      </c>
      <c r="L163" s="219"/>
      <c r="M163" s="220" t="s">
        <v>1</v>
      </c>
      <c r="N163" s="221" t="s">
        <v>46</v>
      </c>
      <c r="O163" s="88"/>
      <c r="P163" s="208">
        <f>O163*H163</f>
        <v>0</v>
      </c>
      <c r="Q163" s="208">
        <v>0</v>
      </c>
      <c r="R163" s="208">
        <f>Q163*H163</f>
        <v>0</v>
      </c>
      <c r="S163" s="208">
        <v>0</v>
      </c>
      <c r="T163" s="20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0" t="s">
        <v>134</v>
      </c>
      <c r="AT163" s="210" t="s">
        <v>130</v>
      </c>
      <c r="AU163" s="210" t="s">
        <v>81</v>
      </c>
      <c r="AY163" s="14" t="s">
        <v>128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4" t="s">
        <v>88</v>
      </c>
      <c r="BK163" s="211">
        <f>ROUND(I163*H163,2)</f>
        <v>0</v>
      </c>
      <c r="BL163" s="14" t="s">
        <v>127</v>
      </c>
      <c r="BM163" s="210" t="s">
        <v>310</v>
      </c>
    </row>
    <row r="164" s="2" customFormat="1" ht="24.15" customHeight="1">
      <c r="A164" s="35"/>
      <c r="B164" s="36"/>
      <c r="C164" s="212" t="s">
        <v>311</v>
      </c>
      <c r="D164" s="212" t="s">
        <v>130</v>
      </c>
      <c r="E164" s="213" t="s">
        <v>312</v>
      </c>
      <c r="F164" s="214" t="s">
        <v>313</v>
      </c>
      <c r="G164" s="215" t="s">
        <v>160</v>
      </c>
      <c r="H164" s="216">
        <v>1</v>
      </c>
      <c r="I164" s="217"/>
      <c r="J164" s="218">
        <f>ROUND(I164*H164,2)</f>
        <v>0</v>
      </c>
      <c r="K164" s="214" t="s">
        <v>126</v>
      </c>
      <c r="L164" s="219"/>
      <c r="M164" s="220" t="s">
        <v>1</v>
      </c>
      <c r="N164" s="221" t="s">
        <v>46</v>
      </c>
      <c r="O164" s="88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0" t="s">
        <v>134</v>
      </c>
      <c r="AT164" s="210" t="s">
        <v>130</v>
      </c>
      <c r="AU164" s="210" t="s">
        <v>81</v>
      </c>
      <c r="AY164" s="14" t="s">
        <v>128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4" t="s">
        <v>88</v>
      </c>
      <c r="BK164" s="211">
        <f>ROUND(I164*H164,2)</f>
        <v>0</v>
      </c>
      <c r="BL164" s="14" t="s">
        <v>127</v>
      </c>
      <c r="BM164" s="210" t="s">
        <v>314</v>
      </c>
    </row>
    <row r="165" s="2" customFormat="1" ht="33" customHeight="1">
      <c r="A165" s="35"/>
      <c r="B165" s="36"/>
      <c r="C165" s="212" t="s">
        <v>315</v>
      </c>
      <c r="D165" s="212" t="s">
        <v>130</v>
      </c>
      <c r="E165" s="213" t="s">
        <v>316</v>
      </c>
      <c r="F165" s="214" t="s">
        <v>317</v>
      </c>
      <c r="G165" s="215" t="s">
        <v>160</v>
      </c>
      <c r="H165" s="216">
        <v>8</v>
      </c>
      <c r="I165" s="217"/>
      <c r="J165" s="218">
        <f>ROUND(I165*H165,2)</f>
        <v>0</v>
      </c>
      <c r="K165" s="214" t="s">
        <v>126</v>
      </c>
      <c r="L165" s="219"/>
      <c r="M165" s="220" t="s">
        <v>1</v>
      </c>
      <c r="N165" s="221" t="s">
        <v>46</v>
      </c>
      <c r="O165" s="88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0" t="s">
        <v>134</v>
      </c>
      <c r="AT165" s="210" t="s">
        <v>130</v>
      </c>
      <c r="AU165" s="210" t="s">
        <v>81</v>
      </c>
      <c r="AY165" s="14" t="s">
        <v>128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4" t="s">
        <v>88</v>
      </c>
      <c r="BK165" s="211">
        <f>ROUND(I165*H165,2)</f>
        <v>0</v>
      </c>
      <c r="BL165" s="14" t="s">
        <v>127</v>
      </c>
      <c r="BM165" s="210" t="s">
        <v>318</v>
      </c>
    </row>
    <row r="166" s="2" customFormat="1" ht="33" customHeight="1">
      <c r="A166" s="35"/>
      <c r="B166" s="36"/>
      <c r="C166" s="212" t="s">
        <v>319</v>
      </c>
      <c r="D166" s="212" t="s">
        <v>130</v>
      </c>
      <c r="E166" s="213" t="s">
        <v>320</v>
      </c>
      <c r="F166" s="214" t="s">
        <v>321</v>
      </c>
      <c r="G166" s="215" t="s">
        <v>160</v>
      </c>
      <c r="H166" s="216">
        <v>8</v>
      </c>
      <c r="I166" s="217"/>
      <c r="J166" s="218">
        <f>ROUND(I166*H166,2)</f>
        <v>0</v>
      </c>
      <c r="K166" s="214" t="s">
        <v>126</v>
      </c>
      <c r="L166" s="219"/>
      <c r="M166" s="220" t="s">
        <v>1</v>
      </c>
      <c r="N166" s="221" t="s">
        <v>46</v>
      </c>
      <c r="O166" s="88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0" t="s">
        <v>134</v>
      </c>
      <c r="AT166" s="210" t="s">
        <v>130</v>
      </c>
      <c r="AU166" s="210" t="s">
        <v>81</v>
      </c>
      <c r="AY166" s="14" t="s">
        <v>128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4" t="s">
        <v>88</v>
      </c>
      <c r="BK166" s="211">
        <f>ROUND(I166*H166,2)</f>
        <v>0</v>
      </c>
      <c r="BL166" s="14" t="s">
        <v>127</v>
      </c>
      <c r="BM166" s="210" t="s">
        <v>322</v>
      </c>
    </row>
    <row r="167" s="2" customFormat="1" ht="16.5" customHeight="1">
      <c r="A167" s="35"/>
      <c r="B167" s="36"/>
      <c r="C167" s="199" t="s">
        <v>323</v>
      </c>
      <c r="D167" s="199" t="s">
        <v>122</v>
      </c>
      <c r="E167" s="200" t="s">
        <v>324</v>
      </c>
      <c r="F167" s="201" t="s">
        <v>325</v>
      </c>
      <c r="G167" s="202" t="s">
        <v>160</v>
      </c>
      <c r="H167" s="203">
        <v>1</v>
      </c>
      <c r="I167" s="204"/>
      <c r="J167" s="205">
        <f>ROUND(I167*H167,2)</f>
        <v>0</v>
      </c>
      <c r="K167" s="201" t="s">
        <v>1</v>
      </c>
      <c r="L167" s="41"/>
      <c r="M167" s="206" t="s">
        <v>1</v>
      </c>
      <c r="N167" s="207" t="s">
        <v>46</v>
      </c>
      <c r="O167" s="88"/>
      <c r="P167" s="208">
        <f>O167*H167</f>
        <v>0</v>
      </c>
      <c r="Q167" s="208">
        <v>0</v>
      </c>
      <c r="R167" s="208">
        <f>Q167*H167</f>
        <v>0</v>
      </c>
      <c r="S167" s="208">
        <v>0</v>
      </c>
      <c r="T167" s="20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0" t="s">
        <v>268</v>
      </c>
      <c r="AT167" s="210" t="s">
        <v>122</v>
      </c>
      <c r="AU167" s="210" t="s">
        <v>81</v>
      </c>
      <c r="AY167" s="14" t="s">
        <v>128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4" t="s">
        <v>88</v>
      </c>
      <c r="BK167" s="211">
        <f>ROUND(I167*H167,2)</f>
        <v>0</v>
      </c>
      <c r="BL167" s="14" t="s">
        <v>268</v>
      </c>
      <c r="BM167" s="210" t="s">
        <v>326</v>
      </c>
    </row>
    <row r="168" s="2" customFormat="1" ht="49.05" customHeight="1">
      <c r="A168" s="35"/>
      <c r="B168" s="36"/>
      <c r="C168" s="212" t="s">
        <v>327</v>
      </c>
      <c r="D168" s="212" t="s">
        <v>130</v>
      </c>
      <c r="E168" s="213" t="s">
        <v>328</v>
      </c>
      <c r="F168" s="214" t="s">
        <v>329</v>
      </c>
      <c r="G168" s="215" t="s">
        <v>160</v>
      </c>
      <c r="H168" s="216">
        <v>1</v>
      </c>
      <c r="I168" s="217"/>
      <c r="J168" s="218">
        <f>ROUND(I168*H168,2)</f>
        <v>0</v>
      </c>
      <c r="K168" s="214" t="s">
        <v>126</v>
      </c>
      <c r="L168" s="219"/>
      <c r="M168" s="220" t="s">
        <v>1</v>
      </c>
      <c r="N168" s="221" t="s">
        <v>46</v>
      </c>
      <c r="O168" s="88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0" t="s">
        <v>273</v>
      </c>
      <c r="AT168" s="210" t="s">
        <v>130</v>
      </c>
      <c r="AU168" s="210" t="s">
        <v>81</v>
      </c>
      <c r="AY168" s="14" t="s">
        <v>128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4" t="s">
        <v>88</v>
      </c>
      <c r="BK168" s="211">
        <f>ROUND(I168*H168,2)</f>
        <v>0</v>
      </c>
      <c r="BL168" s="14" t="s">
        <v>268</v>
      </c>
      <c r="BM168" s="210" t="s">
        <v>330</v>
      </c>
    </row>
    <row r="169" s="2" customFormat="1" ht="21.75" customHeight="1">
      <c r="A169" s="35"/>
      <c r="B169" s="36"/>
      <c r="C169" s="212" t="s">
        <v>331</v>
      </c>
      <c r="D169" s="212" t="s">
        <v>130</v>
      </c>
      <c r="E169" s="213" t="s">
        <v>332</v>
      </c>
      <c r="F169" s="214" t="s">
        <v>333</v>
      </c>
      <c r="G169" s="215" t="s">
        <v>160</v>
      </c>
      <c r="H169" s="216">
        <v>1</v>
      </c>
      <c r="I169" s="217"/>
      <c r="J169" s="218">
        <f>ROUND(I169*H169,2)</f>
        <v>0</v>
      </c>
      <c r="K169" s="214" t="s">
        <v>126</v>
      </c>
      <c r="L169" s="219"/>
      <c r="M169" s="220" t="s">
        <v>1</v>
      </c>
      <c r="N169" s="221" t="s">
        <v>46</v>
      </c>
      <c r="O169" s="88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0" t="s">
        <v>273</v>
      </c>
      <c r="AT169" s="210" t="s">
        <v>130</v>
      </c>
      <c r="AU169" s="210" t="s">
        <v>81</v>
      </c>
      <c r="AY169" s="14" t="s">
        <v>128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4" t="s">
        <v>88</v>
      </c>
      <c r="BK169" s="211">
        <f>ROUND(I169*H169,2)</f>
        <v>0</v>
      </c>
      <c r="BL169" s="14" t="s">
        <v>268</v>
      </c>
      <c r="BM169" s="210" t="s">
        <v>334</v>
      </c>
    </row>
    <row r="170" s="2" customFormat="1" ht="16.5" customHeight="1">
      <c r="A170" s="35"/>
      <c r="B170" s="36"/>
      <c r="C170" s="199" t="s">
        <v>335</v>
      </c>
      <c r="D170" s="199" t="s">
        <v>122</v>
      </c>
      <c r="E170" s="200" t="s">
        <v>336</v>
      </c>
      <c r="F170" s="201" t="s">
        <v>337</v>
      </c>
      <c r="G170" s="202" t="s">
        <v>160</v>
      </c>
      <c r="H170" s="203">
        <v>2</v>
      </c>
      <c r="I170" s="204"/>
      <c r="J170" s="205">
        <f>ROUND(I170*H170,2)</f>
        <v>0</v>
      </c>
      <c r="K170" s="201" t="s">
        <v>126</v>
      </c>
      <c r="L170" s="41"/>
      <c r="M170" s="206" t="s">
        <v>1</v>
      </c>
      <c r="N170" s="207" t="s">
        <v>46</v>
      </c>
      <c r="O170" s="88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0" t="s">
        <v>268</v>
      </c>
      <c r="AT170" s="210" t="s">
        <v>122</v>
      </c>
      <c r="AU170" s="210" t="s">
        <v>81</v>
      </c>
      <c r="AY170" s="14" t="s">
        <v>128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4" t="s">
        <v>88</v>
      </c>
      <c r="BK170" s="211">
        <f>ROUND(I170*H170,2)</f>
        <v>0</v>
      </c>
      <c r="BL170" s="14" t="s">
        <v>268</v>
      </c>
      <c r="BM170" s="210" t="s">
        <v>338</v>
      </c>
    </row>
    <row r="171" s="2" customFormat="1" ht="37.8" customHeight="1">
      <c r="A171" s="35"/>
      <c r="B171" s="36"/>
      <c r="C171" s="212" t="s">
        <v>339</v>
      </c>
      <c r="D171" s="212" t="s">
        <v>130</v>
      </c>
      <c r="E171" s="213" t="s">
        <v>340</v>
      </c>
      <c r="F171" s="214" t="s">
        <v>341</v>
      </c>
      <c r="G171" s="215" t="s">
        <v>160</v>
      </c>
      <c r="H171" s="216">
        <v>1</v>
      </c>
      <c r="I171" s="217"/>
      <c r="J171" s="218">
        <f>ROUND(I171*H171,2)</f>
        <v>0</v>
      </c>
      <c r="K171" s="214" t="s">
        <v>126</v>
      </c>
      <c r="L171" s="219"/>
      <c r="M171" s="220" t="s">
        <v>1</v>
      </c>
      <c r="N171" s="221" t="s">
        <v>46</v>
      </c>
      <c r="O171" s="88"/>
      <c r="P171" s="208">
        <f>O171*H171</f>
        <v>0</v>
      </c>
      <c r="Q171" s="208">
        <v>0</v>
      </c>
      <c r="R171" s="208">
        <f>Q171*H171</f>
        <v>0</v>
      </c>
      <c r="S171" s="208">
        <v>0</v>
      </c>
      <c r="T171" s="20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0" t="s">
        <v>156</v>
      </c>
      <c r="AT171" s="210" t="s">
        <v>130</v>
      </c>
      <c r="AU171" s="210" t="s">
        <v>81</v>
      </c>
      <c r="AY171" s="14" t="s">
        <v>128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4" t="s">
        <v>88</v>
      </c>
      <c r="BK171" s="211">
        <f>ROUND(I171*H171,2)</f>
        <v>0</v>
      </c>
      <c r="BL171" s="14" t="s">
        <v>156</v>
      </c>
      <c r="BM171" s="210" t="s">
        <v>342</v>
      </c>
    </row>
    <row r="172" s="2" customFormat="1" ht="55.5" customHeight="1">
      <c r="A172" s="35"/>
      <c r="B172" s="36"/>
      <c r="C172" s="199" t="s">
        <v>343</v>
      </c>
      <c r="D172" s="199" t="s">
        <v>122</v>
      </c>
      <c r="E172" s="200" t="s">
        <v>344</v>
      </c>
      <c r="F172" s="201" t="s">
        <v>345</v>
      </c>
      <c r="G172" s="202" t="s">
        <v>160</v>
      </c>
      <c r="H172" s="203">
        <v>1</v>
      </c>
      <c r="I172" s="204"/>
      <c r="J172" s="205">
        <f>ROUND(I172*H172,2)</f>
        <v>0</v>
      </c>
      <c r="K172" s="201" t="s">
        <v>126</v>
      </c>
      <c r="L172" s="41"/>
      <c r="M172" s="206" t="s">
        <v>1</v>
      </c>
      <c r="N172" s="207" t="s">
        <v>46</v>
      </c>
      <c r="O172" s="88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0" t="s">
        <v>268</v>
      </c>
      <c r="AT172" s="210" t="s">
        <v>122</v>
      </c>
      <c r="AU172" s="210" t="s">
        <v>81</v>
      </c>
      <c r="AY172" s="14" t="s">
        <v>128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4" t="s">
        <v>88</v>
      </c>
      <c r="BK172" s="211">
        <f>ROUND(I172*H172,2)</f>
        <v>0</v>
      </c>
      <c r="BL172" s="14" t="s">
        <v>268</v>
      </c>
      <c r="BM172" s="210" t="s">
        <v>346</v>
      </c>
    </row>
    <row r="173" s="2" customFormat="1" ht="55.5" customHeight="1">
      <c r="A173" s="35"/>
      <c r="B173" s="36"/>
      <c r="C173" s="212" t="s">
        <v>347</v>
      </c>
      <c r="D173" s="212" t="s">
        <v>130</v>
      </c>
      <c r="E173" s="213" t="s">
        <v>348</v>
      </c>
      <c r="F173" s="214" t="s">
        <v>349</v>
      </c>
      <c r="G173" s="215" t="s">
        <v>160</v>
      </c>
      <c r="H173" s="216">
        <v>1</v>
      </c>
      <c r="I173" s="217"/>
      <c r="J173" s="218">
        <f>ROUND(I173*H173,2)</f>
        <v>0</v>
      </c>
      <c r="K173" s="214" t="s">
        <v>1</v>
      </c>
      <c r="L173" s="219"/>
      <c r="M173" s="220" t="s">
        <v>1</v>
      </c>
      <c r="N173" s="221" t="s">
        <v>46</v>
      </c>
      <c r="O173" s="88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0" t="s">
        <v>156</v>
      </c>
      <c r="AT173" s="210" t="s">
        <v>130</v>
      </c>
      <c r="AU173" s="210" t="s">
        <v>81</v>
      </c>
      <c r="AY173" s="14" t="s">
        <v>128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4" t="s">
        <v>88</v>
      </c>
      <c r="BK173" s="211">
        <f>ROUND(I173*H173,2)</f>
        <v>0</v>
      </c>
      <c r="BL173" s="14" t="s">
        <v>156</v>
      </c>
      <c r="BM173" s="210" t="s">
        <v>350</v>
      </c>
    </row>
    <row r="174" s="2" customFormat="1" ht="16.5" customHeight="1">
      <c r="A174" s="35"/>
      <c r="B174" s="36"/>
      <c r="C174" s="199" t="s">
        <v>351</v>
      </c>
      <c r="D174" s="199" t="s">
        <v>122</v>
      </c>
      <c r="E174" s="200" t="s">
        <v>352</v>
      </c>
      <c r="F174" s="201" t="s">
        <v>353</v>
      </c>
      <c r="G174" s="202" t="s">
        <v>160</v>
      </c>
      <c r="H174" s="203">
        <v>6</v>
      </c>
      <c r="I174" s="204"/>
      <c r="J174" s="205">
        <f>ROUND(I174*H174,2)</f>
        <v>0</v>
      </c>
      <c r="K174" s="201" t="s">
        <v>126</v>
      </c>
      <c r="L174" s="41"/>
      <c r="M174" s="206" t="s">
        <v>1</v>
      </c>
      <c r="N174" s="207" t="s">
        <v>46</v>
      </c>
      <c r="O174" s="88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0" t="s">
        <v>268</v>
      </c>
      <c r="AT174" s="210" t="s">
        <v>122</v>
      </c>
      <c r="AU174" s="210" t="s">
        <v>81</v>
      </c>
      <c r="AY174" s="14" t="s">
        <v>128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4" t="s">
        <v>88</v>
      </c>
      <c r="BK174" s="211">
        <f>ROUND(I174*H174,2)</f>
        <v>0</v>
      </c>
      <c r="BL174" s="14" t="s">
        <v>268</v>
      </c>
      <c r="BM174" s="210" t="s">
        <v>354</v>
      </c>
    </row>
    <row r="175" s="2" customFormat="1" ht="55.5" customHeight="1">
      <c r="A175" s="35"/>
      <c r="B175" s="36"/>
      <c r="C175" s="212" t="s">
        <v>355</v>
      </c>
      <c r="D175" s="212" t="s">
        <v>130</v>
      </c>
      <c r="E175" s="213" t="s">
        <v>356</v>
      </c>
      <c r="F175" s="214" t="s">
        <v>357</v>
      </c>
      <c r="G175" s="215" t="s">
        <v>160</v>
      </c>
      <c r="H175" s="216">
        <v>6</v>
      </c>
      <c r="I175" s="217"/>
      <c r="J175" s="218">
        <f>ROUND(I175*H175,2)</f>
        <v>0</v>
      </c>
      <c r="K175" s="214" t="s">
        <v>126</v>
      </c>
      <c r="L175" s="219"/>
      <c r="M175" s="220" t="s">
        <v>1</v>
      </c>
      <c r="N175" s="221" t="s">
        <v>46</v>
      </c>
      <c r="O175" s="88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0" t="s">
        <v>273</v>
      </c>
      <c r="AT175" s="210" t="s">
        <v>130</v>
      </c>
      <c r="AU175" s="210" t="s">
        <v>81</v>
      </c>
      <c r="AY175" s="14" t="s">
        <v>128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4" t="s">
        <v>88</v>
      </c>
      <c r="BK175" s="211">
        <f>ROUND(I175*H175,2)</f>
        <v>0</v>
      </c>
      <c r="BL175" s="14" t="s">
        <v>268</v>
      </c>
      <c r="BM175" s="210" t="s">
        <v>358</v>
      </c>
    </row>
    <row r="176" s="2" customFormat="1" ht="21.75" customHeight="1">
      <c r="A176" s="35"/>
      <c r="B176" s="36"/>
      <c r="C176" s="199" t="s">
        <v>359</v>
      </c>
      <c r="D176" s="199" t="s">
        <v>122</v>
      </c>
      <c r="E176" s="200" t="s">
        <v>360</v>
      </c>
      <c r="F176" s="201" t="s">
        <v>361</v>
      </c>
      <c r="G176" s="202" t="s">
        <v>160</v>
      </c>
      <c r="H176" s="203">
        <v>1</v>
      </c>
      <c r="I176" s="204"/>
      <c r="J176" s="205">
        <f>ROUND(I176*H176,2)</f>
        <v>0</v>
      </c>
      <c r="K176" s="201" t="s">
        <v>126</v>
      </c>
      <c r="L176" s="41"/>
      <c r="M176" s="206" t="s">
        <v>1</v>
      </c>
      <c r="N176" s="207" t="s">
        <v>46</v>
      </c>
      <c r="O176" s="88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0" t="s">
        <v>268</v>
      </c>
      <c r="AT176" s="210" t="s">
        <v>122</v>
      </c>
      <c r="AU176" s="210" t="s">
        <v>81</v>
      </c>
      <c r="AY176" s="14" t="s">
        <v>128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4" t="s">
        <v>88</v>
      </c>
      <c r="BK176" s="211">
        <f>ROUND(I176*H176,2)</f>
        <v>0</v>
      </c>
      <c r="BL176" s="14" t="s">
        <v>268</v>
      </c>
      <c r="BM176" s="210" t="s">
        <v>362</v>
      </c>
    </row>
    <row r="177" s="2" customFormat="1" ht="37.8" customHeight="1">
      <c r="A177" s="35"/>
      <c r="B177" s="36"/>
      <c r="C177" s="212" t="s">
        <v>363</v>
      </c>
      <c r="D177" s="212" t="s">
        <v>130</v>
      </c>
      <c r="E177" s="213" t="s">
        <v>364</v>
      </c>
      <c r="F177" s="214" t="s">
        <v>365</v>
      </c>
      <c r="G177" s="215" t="s">
        <v>160</v>
      </c>
      <c r="H177" s="216">
        <v>1</v>
      </c>
      <c r="I177" s="217"/>
      <c r="J177" s="218">
        <f>ROUND(I177*H177,2)</f>
        <v>0</v>
      </c>
      <c r="K177" s="214" t="s">
        <v>126</v>
      </c>
      <c r="L177" s="219"/>
      <c r="M177" s="220" t="s">
        <v>1</v>
      </c>
      <c r="N177" s="221" t="s">
        <v>46</v>
      </c>
      <c r="O177" s="88"/>
      <c r="P177" s="208">
        <f>O177*H177</f>
        <v>0</v>
      </c>
      <c r="Q177" s="208">
        <v>0</v>
      </c>
      <c r="R177" s="208">
        <f>Q177*H177</f>
        <v>0</v>
      </c>
      <c r="S177" s="208">
        <v>0</v>
      </c>
      <c r="T177" s="20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0" t="s">
        <v>273</v>
      </c>
      <c r="AT177" s="210" t="s">
        <v>130</v>
      </c>
      <c r="AU177" s="210" t="s">
        <v>81</v>
      </c>
      <c r="AY177" s="14" t="s">
        <v>128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4" t="s">
        <v>88</v>
      </c>
      <c r="BK177" s="211">
        <f>ROUND(I177*H177,2)</f>
        <v>0</v>
      </c>
      <c r="BL177" s="14" t="s">
        <v>268</v>
      </c>
      <c r="BM177" s="210" t="s">
        <v>366</v>
      </c>
    </row>
    <row r="178" s="2" customFormat="1" ht="24.15" customHeight="1">
      <c r="A178" s="35"/>
      <c r="B178" s="36"/>
      <c r="C178" s="199" t="s">
        <v>367</v>
      </c>
      <c r="D178" s="199" t="s">
        <v>122</v>
      </c>
      <c r="E178" s="200" t="s">
        <v>368</v>
      </c>
      <c r="F178" s="201" t="s">
        <v>369</v>
      </c>
      <c r="G178" s="202" t="s">
        <v>160</v>
      </c>
      <c r="H178" s="203">
        <v>30</v>
      </c>
      <c r="I178" s="204"/>
      <c r="J178" s="205">
        <f>ROUND(I178*H178,2)</f>
        <v>0</v>
      </c>
      <c r="K178" s="201" t="s">
        <v>126</v>
      </c>
      <c r="L178" s="41"/>
      <c r="M178" s="206" t="s">
        <v>1</v>
      </c>
      <c r="N178" s="207" t="s">
        <v>46</v>
      </c>
      <c r="O178" s="88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0" t="s">
        <v>140</v>
      </c>
      <c r="AT178" s="210" t="s">
        <v>122</v>
      </c>
      <c r="AU178" s="210" t="s">
        <v>81</v>
      </c>
      <c r="AY178" s="14" t="s">
        <v>128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4" t="s">
        <v>88</v>
      </c>
      <c r="BK178" s="211">
        <f>ROUND(I178*H178,2)</f>
        <v>0</v>
      </c>
      <c r="BL178" s="14" t="s">
        <v>140</v>
      </c>
      <c r="BM178" s="210" t="s">
        <v>370</v>
      </c>
    </row>
    <row r="179" s="2" customFormat="1" ht="21.75" customHeight="1">
      <c r="A179" s="35"/>
      <c r="B179" s="36"/>
      <c r="C179" s="199" t="s">
        <v>371</v>
      </c>
      <c r="D179" s="199" t="s">
        <v>122</v>
      </c>
      <c r="E179" s="200" t="s">
        <v>372</v>
      </c>
      <c r="F179" s="201" t="s">
        <v>373</v>
      </c>
      <c r="G179" s="202" t="s">
        <v>160</v>
      </c>
      <c r="H179" s="203">
        <v>30</v>
      </c>
      <c r="I179" s="204"/>
      <c r="J179" s="205">
        <f>ROUND(I179*H179,2)</f>
        <v>0</v>
      </c>
      <c r="K179" s="201" t="s">
        <v>126</v>
      </c>
      <c r="L179" s="41"/>
      <c r="M179" s="206" t="s">
        <v>1</v>
      </c>
      <c r="N179" s="207" t="s">
        <v>46</v>
      </c>
      <c r="O179" s="88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0" t="s">
        <v>140</v>
      </c>
      <c r="AT179" s="210" t="s">
        <v>122</v>
      </c>
      <c r="AU179" s="210" t="s">
        <v>81</v>
      </c>
      <c r="AY179" s="14" t="s">
        <v>128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4" t="s">
        <v>88</v>
      </c>
      <c r="BK179" s="211">
        <f>ROUND(I179*H179,2)</f>
        <v>0</v>
      </c>
      <c r="BL179" s="14" t="s">
        <v>140</v>
      </c>
      <c r="BM179" s="210" t="s">
        <v>374</v>
      </c>
    </row>
    <row r="180" s="2" customFormat="1" ht="24.15" customHeight="1">
      <c r="A180" s="35"/>
      <c r="B180" s="36"/>
      <c r="C180" s="199" t="s">
        <v>375</v>
      </c>
      <c r="D180" s="199" t="s">
        <v>122</v>
      </c>
      <c r="E180" s="200" t="s">
        <v>376</v>
      </c>
      <c r="F180" s="201" t="s">
        <v>377</v>
      </c>
      <c r="G180" s="202" t="s">
        <v>160</v>
      </c>
      <c r="H180" s="203">
        <v>33</v>
      </c>
      <c r="I180" s="204"/>
      <c r="J180" s="205">
        <f>ROUND(I180*H180,2)</f>
        <v>0</v>
      </c>
      <c r="K180" s="201" t="s">
        <v>126</v>
      </c>
      <c r="L180" s="41"/>
      <c r="M180" s="206" t="s">
        <v>1</v>
      </c>
      <c r="N180" s="207" t="s">
        <v>46</v>
      </c>
      <c r="O180" s="88"/>
      <c r="P180" s="208">
        <f>O180*H180</f>
        <v>0</v>
      </c>
      <c r="Q180" s="208">
        <v>0</v>
      </c>
      <c r="R180" s="208">
        <f>Q180*H180</f>
        <v>0</v>
      </c>
      <c r="S180" s="208">
        <v>0</v>
      </c>
      <c r="T180" s="20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0" t="s">
        <v>140</v>
      </c>
      <c r="AT180" s="210" t="s">
        <v>122</v>
      </c>
      <c r="AU180" s="210" t="s">
        <v>81</v>
      </c>
      <c r="AY180" s="14" t="s">
        <v>128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4" t="s">
        <v>88</v>
      </c>
      <c r="BK180" s="211">
        <f>ROUND(I180*H180,2)</f>
        <v>0</v>
      </c>
      <c r="BL180" s="14" t="s">
        <v>140</v>
      </c>
      <c r="BM180" s="210" t="s">
        <v>378</v>
      </c>
    </row>
    <row r="181" s="2" customFormat="1" ht="16.5" customHeight="1">
      <c r="A181" s="35"/>
      <c r="B181" s="36"/>
      <c r="C181" s="199" t="s">
        <v>379</v>
      </c>
      <c r="D181" s="199" t="s">
        <v>122</v>
      </c>
      <c r="E181" s="200" t="s">
        <v>380</v>
      </c>
      <c r="F181" s="201" t="s">
        <v>381</v>
      </c>
      <c r="G181" s="202" t="s">
        <v>160</v>
      </c>
      <c r="H181" s="203">
        <v>7</v>
      </c>
      <c r="I181" s="204"/>
      <c r="J181" s="205">
        <f>ROUND(I181*H181,2)</f>
        <v>0</v>
      </c>
      <c r="K181" s="201" t="s">
        <v>126</v>
      </c>
      <c r="L181" s="41"/>
      <c r="M181" s="206" t="s">
        <v>1</v>
      </c>
      <c r="N181" s="207" t="s">
        <v>46</v>
      </c>
      <c r="O181" s="88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0" t="s">
        <v>140</v>
      </c>
      <c r="AT181" s="210" t="s">
        <v>122</v>
      </c>
      <c r="AU181" s="210" t="s">
        <v>81</v>
      </c>
      <c r="AY181" s="14" t="s">
        <v>128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4" t="s">
        <v>88</v>
      </c>
      <c r="BK181" s="211">
        <f>ROUND(I181*H181,2)</f>
        <v>0</v>
      </c>
      <c r="BL181" s="14" t="s">
        <v>140</v>
      </c>
      <c r="BM181" s="210" t="s">
        <v>382</v>
      </c>
    </row>
    <row r="182" s="2" customFormat="1" ht="24.15" customHeight="1">
      <c r="A182" s="35"/>
      <c r="B182" s="36"/>
      <c r="C182" s="199" t="s">
        <v>268</v>
      </c>
      <c r="D182" s="199" t="s">
        <v>122</v>
      </c>
      <c r="E182" s="200" t="s">
        <v>383</v>
      </c>
      <c r="F182" s="201" t="s">
        <v>384</v>
      </c>
      <c r="G182" s="202" t="s">
        <v>160</v>
      </c>
      <c r="H182" s="203">
        <v>48</v>
      </c>
      <c r="I182" s="204"/>
      <c r="J182" s="205">
        <f>ROUND(I182*H182,2)</f>
        <v>0</v>
      </c>
      <c r="K182" s="201" t="s">
        <v>126</v>
      </c>
      <c r="L182" s="41"/>
      <c r="M182" s="206" t="s">
        <v>1</v>
      </c>
      <c r="N182" s="207" t="s">
        <v>46</v>
      </c>
      <c r="O182" s="88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0" t="s">
        <v>140</v>
      </c>
      <c r="AT182" s="210" t="s">
        <v>122</v>
      </c>
      <c r="AU182" s="210" t="s">
        <v>81</v>
      </c>
      <c r="AY182" s="14" t="s">
        <v>128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4" t="s">
        <v>88</v>
      </c>
      <c r="BK182" s="211">
        <f>ROUND(I182*H182,2)</f>
        <v>0</v>
      </c>
      <c r="BL182" s="14" t="s">
        <v>140</v>
      </c>
      <c r="BM182" s="210" t="s">
        <v>385</v>
      </c>
    </row>
    <row r="183" s="2" customFormat="1" ht="37.8" customHeight="1">
      <c r="A183" s="35"/>
      <c r="B183" s="36"/>
      <c r="C183" s="199" t="s">
        <v>386</v>
      </c>
      <c r="D183" s="199" t="s">
        <v>122</v>
      </c>
      <c r="E183" s="200" t="s">
        <v>387</v>
      </c>
      <c r="F183" s="201" t="s">
        <v>388</v>
      </c>
      <c r="G183" s="202" t="s">
        <v>160</v>
      </c>
      <c r="H183" s="203">
        <v>1</v>
      </c>
      <c r="I183" s="204"/>
      <c r="J183" s="205">
        <f>ROUND(I183*H183,2)</f>
        <v>0</v>
      </c>
      <c r="K183" s="201" t="s">
        <v>126</v>
      </c>
      <c r="L183" s="41"/>
      <c r="M183" s="206" t="s">
        <v>1</v>
      </c>
      <c r="N183" s="207" t="s">
        <v>46</v>
      </c>
      <c r="O183" s="88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0" t="s">
        <v>140</v>
      </c>
      <c r="AT183" s="210" t="s">
        <v>122</v>
      </c>
      <c r="AU183" s="210" t="s">
        <v>81</v>
      </c>
      <c r="AY183" s="14" t="s">
        <v>128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4" t="s">
        <v>88</v>
      </c>
      <c r="BK183" s="211">
        <f>ROUND(I183*H183,2)</f>
        <v>0</v>
      </c>
      <c r="BL183" s="14" t="s">
        <v>140</v>
      </c>
      <c r="BM183" s="210" t="s">
        <v>389</v>
      </c>
    </row>
    <row r="184" s="2" customFormat="1" ht="33" customHeight="1">
      <c r="A184" s="35"/>
      <c r="B184" s="36"/>
      <c r="C184" s="199" t="s">
        <v>390</v>
      </c>
      <c r="D184" s="199" t="s">
        <v>122</v>
      </c>
      <c r="E184" s="200" t="s">
        <v>391</v>
      </c>
      <c r="F184" s="201" t="s">
        <v>392</v>
      </c>
      <c r="G184" s="202" t="s">
        <v>160</v>
      </c>
      <c r="H184" s="203">
        <v>5</v>
      </c>
      <c r="I184" s="204"/>
      <c r="J184" s="205">
        <f>ROUND(I184*H184,2)</f>
        <v>0</v>
      </c>
      <c r="K184" s="201" t="s">
        <v>126</v>
      </c>
      <c r="L184" s="41"/>
      <c r="M184" s="206" t="s">
        <v>1</v>
      </c>
      <c r="N184" s="207" t="s">
        <v>46</v>
      </c>
      <c r="O184" s="88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0" t="s">
        <v>140</v>
      </c>
      <c r="AT184" s="210" t="s">
        <v>122</v>
      </c>
      <c r="AU184" s="210" t="s">
        <v>81</v>
      </c>
      <c r="AY184" s="14" t="s">
        <v>128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4" t="s">
        <v>88</v>
      </c>
      <c r="BK184" s="211">
        <f>ROUND(I184*H184,2)</f>
        <v>0</v>
      </c>
      <c r="BL184" s="14" t="s">
        <v>140</v>
      </c>
      <c r="BM184" s="210" t="s">
        <v>393</v>
      </c>
    </row>
    <row r="185" s="2" customFormat="1" ht="24.15" customHeight="1">
      <c r="A185" s="35"/>
      <c r="B185" s="36"/>
      <c r="C185" s="199" t="s">
        <v>394</v>
      </c>
      <c r="D185" s="199" t="s">
        <v>122</v>
      </c>
      <c r="E185" s="200" t="s">
        <v>395</v>
      </c>
      <c r="F185" s="201" t="s">
        <v>396</v>
      </c>
      <c r="G185" s="202" t="s">
        <v>160</v>
      </c>
      <c r="H185" s="203">
        <v>23</v>
      </c>
      <c r="I185" s="204"/>
      <c r="J185" s="205">
        <f>ROUND(I185*H185,2)</f>
        <v>0</v>
      </c>
      <c r="K185" s="201" t="s">
        <v>126</v>
      </c>
      <c r="L185" s="41"/>
      <c r="M185" s="206" t="s">
        <v>1</v>
      </c>
      <c r="N185" s="207" t="s">
        <v>46</v>
      </c>
      <c r="O185" s="88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0" t="s">
        <v>140</v>
      </c>
      <c r="AT185" s="210" t="s">
        <v>122</v>
      </c>
      <c r="AU185" s="210" t="s">
        <v>81</v>
      </c>
      <c r="AY185" s="14" t="s">
        <v>128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4" t="s">
        <v>88</v>
      </c>
      <c r="BK185" s="211">
        <f>ROUND(I185*H185,2)</f>
        <v>0</v>
      </c>
      <c r="BL185" s="14" t="s">
        <v>140</v>
      </c>
      <c r="BM185" s="210" t="s">
        <v>397</v>
      </c>
    </row>
    <row r="186" s="2" customFormat="1" ht="24.15" customHeight="1">
      <c r="A186" s="35"/>
      <c r="B186" s="36"/>
      <c r="C186" s="199" t="s">
        <v>398</v>
      </c>
      <c r="D186" s="199" t="s">
        <v>122</v>
      </c>
      <c r="E186" s="200" t="s">
        <v>399</v>
      </c>
      <c r="F186" s="201" t="s">
        <v>400</v>
      </c>
      <c r="G186" s="202" t="s">
        <v>160</v>
      </c>
      <c r="H186" s="203">
        <v>1</v>
      </c>
      <c r="I186" s="204"/>
      <c r="J186" s="205">
        <f>ROUND(I186*H186,2)</f>
        <v>0</v>
      </c>
      <c r="K186" s="201" t="s">
        <v>126</v>
      </c>
      <c r="L186" s="41"/>
      <c r="M186" s="206" t="s">
        <v>1</v>
      </c>
      <c r="N186" s="207" t="s">
        <v>46</v>
      </c>
      <c r="O186" s="88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0" t="s">
        <v>140</v>
      </c>
      <c r="AT186" s="210" t="s">
        <v>122</v>
      </c>
      <c r="AU186" s="210" t="s">
        <v>81</v>
      </c>
      <c r="AY186" s="14" t="s">
        <v>128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4" t="s">
        <v>88</v>
      </c>
      <c r="BK186" s="211">
        <f>ROUND(I186*H186,2)</f>
        <v>0</v>
      </c>
      <c r="BL186" s="14" t="s">
        <v>140</v>
      </c>
      <c r="BM186" s="210" t="s">
        <v>401</v>
      </c>
    </row>
    <row r="187" s="2" customFormat="1" ht="16.5" customHeight="1">
      <c r="A187" s="35"/>
      <c r="B187" s="36"/>
      <c r="C187" s="199" t="s">
        <v>402</v>
      </c>
      <c r="D187" s="199" t="s">
        <v>122</v>
      </c>
      <c r="E187" s="200" t="s">
        <v>403</v>
      </c>
      <c r="F187" s="201" t="s">
        <v>404</v>
      </c>
      <c r="G187" s="202" t="s">
        <v>405</v>
      </c>
      <c r="H187" s="203">
        <v>36</v>
      </c>
      <c r="I187" s="204"/>
      <c r="J187" s="205">
        <f>ROUND(I187*H187,2)</f>
        <v>0</v>
      </c>
      <c r="K187" s="201" t="s">
        <v>126</v>
      </c>
      <c r="L187" s="41"/>
      <c r="M187" s="206" t="s">
        <v>1</v>
      </c>
      <c r="N187" s="207" t="s">
        <v>46</v>
      </c>
      <c r="O187" s="88"/>
      <c r="P187" s="208">
        <f>O187*H187</f>
        <v>0</v>
      </c>
      <c r="Q187" s="208">
        <v>0</v>
      </c>
      <c r="R187" s="208">
        <f>Q187*H187</f>
        <v>0</v>
      </c>
      <c r="S187" s="208">
        <v>0</v>
      </c>
      <c r="T187" s="20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0" t="s">
        <v>140</v>
      </c>
      <c r="AT187" s="210" t="s">
        <v>122</v>
      </c>
      <c r="AU187" s="210" t="s">
        <v>81</v>
      </c>
      <c r="AY187" s="14" t="s">
        <v>128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4" t="s">
        <v>88</v>
      </c>
      <c r="BK187" s="211">
        <f>ROUND(I187*H187,2)</f>
        <v>0</v>
      </c>
      <c r="BL187" s="14" t="s">
        <v>140</v>
      </c>
      <c r="BM187" s="210" t="s">
        <v>406</v>
      </c>
    </row>
    <row r="188" s="2" customFormat="1" ht="16.5" customHeight="1">
      <c r="A188" s="35"/>
      <c r="B188" s="36"/>
      <c r="C188" s="199" t="s">
        <v>407</v>
      </c>
      <c r="D188" s="199" t="s">
        <v>122</v>
      </c>
      <c r="E188" s="200" t="s">
        <v>408</v>
      </c>
      <c r="F188" s="201" t="s">
        <v>409</v>
      </c>
      <c r="G188" s="202" t="s">
        <v>160</v>
      </c>
      <c r="H188" s="203">
        <v>1</v>
      </c>
      <c r="I188" s="204"/>
      <c r="J188" s="205">
        <f>ROUND(I188*H188,2)</f>
        <v>0</v>
      </c>
      <c r="K188" s="201" t="s">
        <v>126</v>
      </c>
      <c r="L188" s="41"/>
      <c r="M188" s="206" t="s">
        <v>1</v>
      </c>
      <c r="N188" s="207" t="s">
        <v>46</v>
      </c>
      <c r="O188" s="88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0" t="s">
        <v>140</v>
      </c>
      <c r="AT188" s="210" t="s">
        <v>122</v>
      </c>
      <c r="AU188" s="210" t="s">
        <v>81</v>
      </c>
      <c r="AY188" s="14" t="s">
        <v>128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4" t="s">
        <v>88</v>
      </c>
      <c r="BK188" s="211">
        <f>ROUND(I188*H188,2)</f>
        <v>0</v>
      </c>
      <c r="BL188" s="14" t="s">
        <v>140</v>
      </c>
      <c r="BM188" s="210" t="s">
        <v>410</v>
      </c>
    </row>
    <row r="189" s="2" customFormat="1" ht="24.15" customHeight="1">
      <c r="A189" s="35"/>
      <c r="B189" s="36"/>
      <c r="C189" s="199" t="s">
        <v>411</v>
      </c>
      <c r="D189" s="199" t="s">
        <v>122</v>
      </c>
      <c r="E189" s="200" t="s">
        <v>412</v>
      </c>
      <c r="F189" s="201" t="s">
        <v>413</v>
      </c>
      <c r="G189" s="202" t="s">
        <v>405</v>
      </c>
      <c r="H189" s="203">
        <v>32</v>
      </c>
      <c r="I189" s="204"/>
      <c r="J189" s="205">
        <f>ROUND(I189*H189,2)</f>
        <v>0</v>
      </c>
      <c r="K189" s="201" t="s">
        <v>126</v>
      </c>
      <c r="L189" s="41"/>
      <c r="M189" s="206" t="s">
        <v>1</v>
      </c>
      <c r="N189" s="207" t="s">
        <v>46</v>
      </c>
      <c r="O189" s="88"/>
      <c r="P189" s="208">
        <f>O189*H189</f>
        <v>0</v>
      </c>
      <c r="Q189" s="208">
        <v>0</v>
      </c>
      <c r="R189" s="208">
        <f>Q189*H189</f>
        <v>0</v>
      </c>
      <c r="S189" s="208">
        <v>0</v>
      </c>
      <c r="T189" s="20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0" t="s">
        <v>140</v>
      </c>
      <c r="AT189" s="210" t="s">
        <v>122</v>
      </c>
      <c r="AU189" s="210" t="s">
        <v>81</v>
      </c>
      <c r="AY189" s="14" t="s">
        <v>128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4" t="s">
        <v>88</v>
      </c>
      <c r="BK189" s="211">
        <f>ROUND(I189*H189,2)</f>
        <v>0</v>
      </c>
      <c r="BL189" s="14" t="s">
        <v>140</v>
      </c>
      <c r="BM189" s="210" t="s">
        <v>414</v>
      </c>
    </row>
    <row r="190" s="2" customFormat="1" ht="16.5" customHeight="1">
      <c r="A190" s="35"/>
      <c r="B190" s="36"/>
      <c r="C190" s="199" t="s">
        <v>415</v>
      </c>
      <c r="D190" s="199" t="s">
        <v>122</v>
      </c>
      <c r="E190" s="200" t="s">
        <v>416</v>
      </c>
      <c r="F190" s="201" t="s">
        <v>417</v>
      </c>
      <c r="G190" s="202" t="s">
        <v>405</v>
      </c>
      <c r="H190" s="203">
        <v>4</v>
      </c>
      <c r="I190" s="204"/>
      <c r="J190" s="205">
        <f>ROUND(I190*H190,2)</f>
        <v>0</v>
      </c>
      <c r="K190" s="201" t="s">
        <v>126</v>
      </c>
      <c r="L190" s="41"/>
      <c r="M190" s="206" t="s">
        <v>1</v>
      </c>
      <c r="N190" s="207" t="s">
        <v>46</v>
      </c>
      <c r="O190" s="88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0" t="s">
        <v>140</v>
      </c>
      <c r="AT190" s="210" t="s">
        <v>122</v>
      </c>
      <c r="AU190" s="210" t="s">
        <v>81</v>
      </c>
      <c r="AY190" s="14" t="s">
        <v>128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4" t="s">
        <v>88</v>
      </c>
      <c r="BK190" s="211">
        <f>ROUND(I190*H190,2)</f>
        <v>0</v>
      </c>
      <c r="BL190" s="14" t="s">
        <v>140</v>
      </c>
      <c r="BM190" s="210" t="s">
        <v>418</v>
      </c>
    </row>
    <row r="191" s="2" customFormat="1" ht="16.5" customHeight="1">
      <c r="A191" s="35"/>
      <c r="B191" s="36"/>
      <c r="C191" s="199" t="s">
        <v>419</v>
      </c>
      <c r="D191" s="199" t="s">
        <v>122</v>
      </c>
      <c r="E191" s="200" t="s">
        <v>420</v>
      </c>
      <c r="F191" s="201" t="s">
        <v>421</v>
      </c>
      <c r="G191" s="202" t="s">
        <v>405</v>
      </c>
      <c r="H191" s="203">
        <v>4</v>
      </c>
      <c r="I191" s="204"/>
      <c r="J191" s="205">
        <f>ROUND(I191*H191,2)</f>
        <v>0</v>
      </c>
      <c r="K191" s="201" t="s">
        <v>126</v>
      </c>
      <c r="L191" s="41"/>
      <c r="M191" s="206" t="s">
        <v>1</v>
      </c>
      <c r="N191" s="207" t="s">
        <v>46</v>
      </c>
      <c r="O191" s="88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0" t="s">
        <v>140</v>
      </c>
      <c r="AT191" s="210" t="s">
        <v>122</v>
      </c>
      <c r="AU191" s="210" t="s">
        <v>81</v>
      </c>
      <c r="AY191" s="14" t="s">
        <v>128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4" t="s">
        <v>88</v>
      </c>
      <c r="BK191" s="211">
        <f>ROUND(I191*H191,2)</f>
        <v>0</v>
      </c>
      <c r="BL191" s="14" t="s">
        <v>140</v>
      </c>
      <c r="BM191" s="210" t="s">
        <v>422</v>
      </c>
    </row>
    <row r="192" s="2" customFormat="1" ht="24.15" customHeight="1">
      <c r="A192" s="35"/>
      <c r="B192" s="36"/>
      <c r="C192" s="199" t="s">
        <v>423</v>
      </c>
      <c r="D192" s="199" t="s">
        <v>122</v>
      </c>
      <c r="E192" s="200" t="s">
        <v>424</v>
      </c>
      <c r="F192" s="201" t="s">
        <v>425</v>
      </c>
      <c r="G192" s="202" t="s">
        <v>405</v>
      </c>
      <c r="H192" s="203">
        <v>8</v>
      </c>
      <c r="I192" s="204"/>
      <c r="J192" s="205">
        <f>ROUND(I192*H192,2)</f>
        <v>0</v>
      </c>
      <c r="K192" s="201" t="s">
        <v>126</v>
      </c>
      <c r="L192" s="41"/>
      <c r="M192" s="206" t="s">
        <v>1</v>
      </c>
      <c r="N192" s="207" t="s">
        <v>46</v>
      </c>
      <c r="O192" s="88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0" t="s">
        <v>140</v>
      </c>
      <c r="AT192" s="210" t="s">
        <v>122</v>
      </c>
      <c r="AU192" s="210" t="s">
        <v>81</v>
      </c>
      <c r="AY192" s="14" t="s">
        <v>128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4" t="s">
        <v>88</v>
      </c>
      <c r="BK192" s="211">
        <f>ROUND(I192*H192,2)</f>
        <v>0</v>
      </c>
      <c r="BL192" s="14" t="s">
        <v>140</v>
      </c>
      <c r="BM192" s="210" t="s">
        <v>426</v>
      </c>
    </row>
    <row r="193" s="2" customFormat="1" ht="16.5" customHeight="1">
      <c r="A193" s="35"/>
      <c r="B193" s="36"/>
      <c r="C193" s="199" t="s">
        <v>427</v>
      </c>
      <c r="D193" s="199" t="s">
        <v>122</v>
      </c>
      <c r="E193" s="200" t="s">
        <v>428</v>
      </c>
      <c r="F193" s="201" t="s">
        <v>429</v>
      </c>
      <c r="G193" s="202" t="s">
        <v>139</v>
      </c>
      <c r="H193" s="203">
        <v>1070</v>
      </c>
      <c r="I193" s="204"/>
      <c r="J193" s="205">
        <f>ROUND(I193*H193,2)</f>
        <v>0</v>
      </c>
      <c r="K193" s="201" t="s">
        <v>126</v>
      </c>
      <c r="L193" s="41"/>
      <c r="M193" s="206" t="s">
        <v>1</v>
      </c>
      <c r="N193" s="207" t="s">
        <v>46</v>
      </c>
      <c r="O193" s="88"/>
      <c r="P193" s="208">
        <f>O193*H193</f>
        <v>0</v>
      </c>
      <c r="Q193" s="208">
        <v>0</v>
      </c>
      <c r="R193" s="208">
        <f>Q193*H193</f>
        <v>0</v>
      </c>
      <c r="S193" s="208">
        <v>0</v>
      </c>
      <c r="T193" s="20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0" t="s">
        <v>140</v>
      </c>
      <c r="AT193" s="210" t="s">
        <v>122</v>
      </c>
      <c r="AU193" s="210" t="s">
        <v>81</v>
      </c>
      <c r="AY193" s="14" t="s">
        <v>128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4" t="s">
        <v>88</v>
      </c>
      <c r="BK193" s="211">
        <f>ROUND(I193*H193,2)</f>
        <v>0</v>
      </c>
      <c r="BL193" s="14" t="s">
        <v>140</v>
      </c>
      <c r="BM193" s="210" t="s">
        <v>430</v>
      </c>
    </row>
    <row r="194" s="2" customFormat="1" ht="33" customHeight="1">
      <c r="A194" s="35"/>
      <c r="B194" s="36"/>
      <c r="C194" s="212" t="s">
        <v>431</v>
      </c>
      <c r="D194" s="212" t="s">
        <v>130</v>
      </c>
      <c r="E194" s="213" t="s">
        <v>432</v>
      </c>
      <c r="F194" s="214" t="s">
        <v>433</v>
      </c>
      <c r="G194" s="215" t="s">
        <v>139</v>
      </c>
      <c r="H194" s="216">
        <v>1070</v>
      </c>
      <c r="I194" s="217"/>
      <c r="J194" s="218">
        <f>ROUND(I194*H194,2)</f>
        <v>0</v>
      </c>
      <c r="K194" s="214" t="s">
        <v>126</v>
      </c>
      <c r="L194" s="219"/>
      <c r="M194" s="220" t="s">
        <v>1</v>
      </c>
      <c r="N194" s="221" t="s">
        <v>46</v>
      </c>
      <c r="O194" s="88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0" t="s">
        <v>156</v>
      </c>
      <c r="AT194" s="210" t="s">
        <v>130</v>
      </c>
      <c r="AU194" s="210" t="s">
        <v>81</v>
      </c>
      <c r="AY194" s="14" t="s">
        <v>128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4" t="s">
        <v>88</v>
      </c>
      <c r="BK194" s="211">
        <f>ROUND(I194*H194,2)</f>
        <v>0</v>
      </c>
      <c r="BL194" s="14" t="s">
        <v>156</v>
      </c>
      <c r="BM194" s="210" t="s">
        <v>434</v>
      </c>
    </row>
    <row r="195" s="2" customFormat="1" ht="16.5" customHeight="1">
      <c r="A195" s="35"/>
      <c r="B195" s="36"/>
      <c r="C195" s="199" t="s">
        <v>435</v>
      </c>
      <c r="D195" s="199" t="s">
        <v>122</v>
      </c>
      <c r="E195" s="200" t="s">
        <v>436</v>
      </c>
      <c r="F195" s="201" t="s">
        <v>437</v>
      </c>
      <c r="G195" s="202" t="s">
        <v>160</v>
      </c>
      <c r="H195" s="203">
        <v>16</v>
      </c>
      <c r="I195" s="204"/>
      <c r="J195" s="205">
        <f>ROUND(I195*H195,2)</f>
        <v>0</v>
      </c>
      <c r="K195" s="201" t="s">
        <v>126</v>
      </c>
      <c r="L195" s="41"/>
      <c r="M195" s="206" t="s">
        <v>1</v>
      </c>
      <c r="N195" s="207" t="s">
        <v>46</v>
      </c>
      <c r="O195" s="88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0" t="s">
        <v>127</v>
      </c>
      <c r="AT195" s="210" t="s">
        <v>122</v>
      </c>
      <c r="AU195" s="210" t="s">
        <v>81</v>
      </c>
      <c r="AY195" s="14" t="s">
        <v>128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4" t="s">
        <v>88</v>
      </c>
      <c r="BK195" s="211">
        <f>ROUND(I195*H195,2)</f>
        <v>0</v>
      </c>
      <c r="BL195" s="14" t="s">
        <v>127</v>
      </c>
      <c r="BM195" s="210" t="s">
        <v>438</v>
      </c>
    </row>
    <row r="196" s="2" customFormat="1" ht="24.15" customHeight="1">
      <c r="A196" s="35"/>
      <c r="B196" s="36"/>
      <c r="C196" s="212" t="s">
        <v>439</v>
      </c>
      <c r="D196" s="212" t="s">
        <v>130</v>
      </c>
      <c r="E196" s="213" t="s">
        <v>440</v>
      </c>
      <c r="F196" s="214" t="s">
        <v>441</v>
      </c>
      <c r="G196" s="215" t="s">
        <v>160</v>
      </c>
      <c r="H196" s="216">
        <v>8</v>
      </c>
      <c r="I196" s="217"/>
      <c r="J196" s="218">
        <f>ROUND(I196*H196,2)</f>
        <v>0</v>
      </c>
      <c r="K196" s="214" t="s">
        <v>442</v>
      </c>
      <c r="L196" s="219"/>
      <c r="M196" s="220" t="s">
        <v>1</v>
      </c>
      <c r="N196" s="221" t="s">
        <v>46</v>
      </c>
      <c r="O196" s="88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0" t="s">
        <v>156</v>
      </c>
      <c r="AT196" s="210" t="s">
        <v>130</v>
      </c>
      <c r="AU196" s="210" t="s">
        <v>81</v>
      </c>
      <c r="AY196" s="14" t="s">
        <v>128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4" t="s">
        <v>88</v>
      </c>
      <c r="BK196" s="211">
        <f>ROUND(I196*H196,2)</f>
        <v>0</v>
      </c>
      <c r="BL196" s="14" t="s">
        <v>156</v>
      </c>
      <c r="BM196" s="210" t="s">
        <v>443</v>
      </c>
    </row>
    <row r="197" s="2" customFormat="1" ht="24.15" customHeight="1">
      <c r="A197" s="35"/>
      <c r="B197" s="36"/>
      <c r="C197" s="212" t="s">
        <v>444</v>
      </c>
      <c r="D197" s="212" t="s">
        <v>130</v>
      </c>
      <c r="E197" s="213" t="s">
        <v>445</v>
      </c>
      <c r="F197" s="214" t="s">
        <v>446</v>
      </c>
      <c r="G197" s="215" t="s">
        <v>160</v>
      </c>
      <c r="H197" s="216">
        <v>8</v>
      </c>
      <c r="I197" s="217"/>
      <c r="J197" s="218">
        <f>ROUND(I197*H197,2)</f>
        <v>0</v>
      </c>
      <c r="K197" s="214" t="s">
        <v>442</v>
      </c>
      <c r="L197" s="219"/>
      <c r="M197" s="220" t="s">
        <v>1</v>
      </c>
      <c r="N197" s="221" t="s">
        <v>46</v>
      </c>
      <c r="O197" s="88"/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0" t="s">
        <v>156</v>
      </c>
      <c r="AT197" s="210" t="s">
        <v>130</v>
      </c>
      <c r="AU197" s="210" t="s">
        <v>81</v>
      </c>
      <c r="AY197" s="14" t="s">
        <v>128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4" t="s">
        <v>88</v>
      </c>
      <c r="BK197" s="211">
        <f>ROUND(I197*H197,2)</f>
        <v>0</v>
      </c>
      <c r="BL197" s="14" t="s">
        <v>156</v>
      </c>
      <c r="BM197" s="210" t="s">
        <v>447</v>
      </c>
    </row>
    <row r="198" s="2" customFormat="1" ht="24.15" customHeight="1">
      <c r="A198" s="35"/>
      <c r="B198" s="36"/>
      <c r="C198" s="199" t="s">
        <v>448</v>
      </c>
      <c r="D198" s="199" t="s">
        <v>122</v>
      </c>
      <c r="E198" s="200" t="s">
        <v>449</v>
      </c>
      <c r="F198" s="201" t="s">
        <v>450</v>
      </c>
      <c r="G198" s="202" t="s">
        <v>160</v>
      </c>
      <c r="H198" s="203">
        <v>10</v>
      </c>
      <c r="I198" s="204"/>
      <c r="J198" s="205">
        <f>ROUND(I198*H198,2)</f>
        <v>0</v>
      </c>
      <c r="K198" s="201" t="s">
        <v>126</v>
      </c>
      <c r="L198" s="41"/>
      <c r="M198" s="206" t="s">
        <v>1</v>
      </c>
      <c r="N198" s="207" t="s">
        <v>46</v>
      </c>
      <c r="O198" s="88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0" t="s">
        <v>268</v>
      </c>
      <c r="AT198" s="210" t="s">
        <v>122</v>
      </c>
      <c r="AU198" s="210" t="s">
        <v>81</v>
      </c>
      <c r="AY198" s="14" t="s">
        <v>128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4" t="s">
        <v>88</v>
      </c>
      <c r="BK198" s="211">
        <f>ROUND(I198*H198,2)</f>
        <v>0</v>
      </c>
      <c r="BL198" s="14" t="s">
        <v>268</v>
      </c>
      <c r="BM198" s="210" t="s">
        <v>451</v>
      </c>
    </row>
    <row r="199" s="2" customFormat="1" ht="37.8" customHeight="1">
      <c r="A199" s="35"/>
      <c r="B199" s="36"/>
      <c r="C199" s="199" t="s">
        <v>452</v>
      </c>
      <c r="D199" s="199" t="s">
        <v>122</v>
      </c>
      <c r="E199" s="200" t="s">
        <v>453</v>
      </c>
      <c r="F199" s="201" t="s">
        <v>454</v>
      </c>
      <c r="G199" s="202" t="s">
        <v>160</v>
      </c>
      <c r="H199" s="203">
        <v>10</v>
      </c>
      <c r="I199" s="204"/>
      <c r="J199" s="205">
        <f>ROUND(I199*H199,2)</f>
        <v>0</v>
      </c>
      <c r="K199" s="201" t="s">
        <v>126</v>
      </c>
      <c r="L199" s="41"/>
      <c r="M199" s="206" t="s">
        <v>1</v>
      </c>
      <c r="N199" s="207" t="s">
        <v>46</v>
      </c>
      <c r="O199" s="88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0" t="s">
        <v>268</v>
      </c>
      <c r="AT199" s="210" t="s">
        <v>122</v>
      </c>
      <c r="AU199" s="210" t="s">
        <v>81</v>
      </c>
      <c r="AY199" s="14" t="s">
        <v>128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4" t="s">
        <v>88</v>
      </c>
      <c r="BK199" s="211">
        <f>ROUND(I199*H199,2)</f>
        <v>0</v>
      </c>
      <c r="BL199" s="14" t="s">
        <v>268</v>
      </c>
      <c r="BM199" s="210" t="s">
        <v>455</v>
      </c>
    </row>
    <row r="200" s="12" customFormat="1" ht="25.92" customHeight="1">
      <c r="A200" s="12"/>
      <c r="B200" s="222"/>
      <c r="C200" s="223"/>
      <c r="D200" s="224" t="s">
        <v>80</v>
      </c>
      <c r="E200" s="225" t="s">
        <v>456</v>
      </c>
      <c r="F200" s="225" t="s">
        <v>457</v>
      </c>
      <c r="G200" s="223"/>
      <c r="H200" s="223"/>
      <c r="I200" s="226"/>
      <c r="J200" s="227">
        <f>BK200</f>
        <v>0</v>
      </c>
      <c r="K200" s="223"/>
      <c r="L200" s="228"/>
      <c r="M200" s="229"/>
      <c r="N200" s="230"/>
      <c r="O200" s="230"/>
      <c r="P200" s="231">
        <f>P201+SUM(P202:P206)</f>
        <v>0</v>
      </c>
      <c r="Q200" s="230"/>
      <c r="R200" s="231">
        <f>R201+SUM(R202:R206)</f>
        <v>0.66000000000000003</v>
      </c>
      <c r="S200" s="230"/>
      <c r="T200" s="232">
        <f>T201+SUM(T202:T206)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3" t="s">
        <v>127</v>
      </c>
      <c r="AT200" s="234" t="s">
        <v>80</v>
      </c>
      <c r="AU200" s="234" t="s">
        <v>81</v>
      </c>
      <c r="AY200" s="233" t="s">
        <v>128</v>
      </c>
      <c r="BK200" s="235">
        <f>BK201+SUM(BK202:BK206)</f>
        <v>0</v>
      </c>
    </row>
    <row r="201" s="2" customFormat="1" ht="37.8" customHeight="1">
      <c r="A201" s="35"/>
      <c r="B201" s="36"/>
      <c r="C201" s="199" t="s">
        <v>458</v>
      </c>
      <c r="D201" s="199" t="s">
        <v>122</v>
      </c>
      <c r="E201" s="200" t="s">
        <v>459</v>
      </c>
      <c r="F201" s="201" t="s">
        <v>460</v>
      </c>
      <c r="G201" s="202" t="s">
        <v>133</v>
      </c>
      <c r="H201" s="203">
        <v>26.555</v>
      </c>
      <c r="I201" s="204"/>
      <c r="J201" s="205">
        <f>ROUND(I201*H201,2)</f>
        <v>0</v>
      </c>
      <c r="K201" s="201" t="s">
        <v>126</v>
      </c>
      <c r="L201" s="41"/>
      <c r="M201" s="206" t="s">
        <v>1</v>
      </c>
      <c r="N201" s="207" t="s">
        <v>46</v>
      </c>
      <c r="O201" s="88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0" t="s">
        <v>140</v>
      </c>
      <c r="AT201" s="210" t="s">
        <v>122</v>
      </c>
      <c r="AU201" s="210" t="s">
        <v>88</v>
      </c>
      <c r="AY201" s="14" t="s">
        <v>128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4" t="s">
        <v>88</v>
      </c>
      <c r="BK201" s="211">
        <f>ROUND(I201*H201,2)</f>
        <v>0</v>
      </c>
      <c r="BL201" s="14" t="s">
        <v>140</v>
      </c>
      <c r="BM201" s="210" t="s">
        <v>461</v>
      </c>
    </row>
    <row r="202" s="2" customFormat="1" ht="49.05" customHeight="1">
      <c r="A202" s="35"/>
      <c r="B202" s="36"/>
      <c r="C202" s="199" t="s">
        <v>462</v>
      </c>
      <c r="D202" s="199" t="s">
        <v>122</v>
      </c>
      <c r="E202" s="200" t="s">
        <v>463</v>
      </c>
      <c r="F202" s="201" t="s">
        <v>464</v>
      </c>
      <c r="G202" s="202" t="s">
        <v>133</v>
      </c>
      <c r="H202" s="203">
        <v>10</v>
      </c>
      <c r="I202" s="204"/>
      <c r="J202" s="205">
        <f>ROUND(I202*H202,2)</f>
        <v>0</v>
      </c>
      <c r="K202" s="201" t="s">
        <v>126</v>
      </c>
      <c r="L202" s="41"/>
      <c r="M202" s="206" t="s">
        <v>1</v>
      </c>
      <c r="N202" s="207" t="s">
        <v>46</v>
      </c>
      <c r="O202" s="88"/>
      <c r="P202" s="208">
        <f>O202*H202</f>
        <v>0</v>
      </c>
      <c r="Q202" s="208">
        <v>0</v>
      </c>
      <c r="R202" s="208">
        <f>Q202*H202</f>
        <v>0</v>
      </c>
      <c r="S202" s="208">
        <v>0</v>
      </c>
      <c r="T202" s="20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0" t="s">
        <v>140</v>
      </c>
      <c r="AT202" s="210" t="s">
        <v>122</v>
      </c>
      <c r="AU202" s="210" t="s">
        <v>88</v>
      </c>
      <c r="AY202" s="14" t="s">
        <v>128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4" t="s">
        <v>88</v>
      </c>
      <c r="BK202" s="211">
        <f>ROUND(I202*H202,2)</f>
        <v>0</v>
      </c>
      <c r="BL202" s="14" t="s">
        <v>140</v>
      </c>
      <c r="BM202" s="210" t="s">
        <v>465</v>
      </c>
    </row>
    <row r="203" s="2" customFormat="1" ht="33" customHeight="1">
      <c r="A203" s="35"/>
      <c r="B203" s="36"/>
      <c r="C203" s="199" t="s">
        <v>466</v>
      </c>
      <c r="D203" s="199" t="s">
        <v>122</v>
      </c>
      <c r="E203" s="200" t="s">
        <v>467</v>
      </c>
      <c r="F203" s="201" t="s">
        <v>468</v>
      </c>
      <c r="G203" s="202" t="s">
        <v>160</v>
      </c>
      <c r="H203" s="203">
        <v>2</v>
      </c>
      <c r="I203" s="204"/>
      <c r="J203" s="205">
        <f>ROUND(I203*H203,2)</f>
        <v>0</v>
      </c>
      <c r="K203" s="201" t="s">
        <v>126</v>
      </c>
      <c r="L203" s="41"/>
      <c r="M203" s="206" t="s">
        <v>1</v>
      </c>
      <c r="N203" s="207" t="s">
        <v>46</v>
      </c>
      <c r="O203" s="88"/>
      <c r="P203" s="208">
        <f>O203*H203</f>
        <v>0</v>
      </c>
      <c r="Q203" s="208">
        <v>0</v>
      </c>
      <c r="R203" s="208">
        <f>Q203*H203</f>
        <v>0</v>
      </c>
      <c r="S203" s="208">
        <v>0</v>
      </c>
      <c r="T203" s="20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0" t="s">
        <v>127</v>
      </c>
      <c r="AT203" s="210" t="s">
        <v>122</v>
      </c>
      <c r="AU203" s="210" t="s">
        <v>88</v>
      </c>
      <c r="AY203" s="14" t="s">
        <v>128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4" t="s">
        <v>88</v>
      </c>
      <c r="BK203" s="211">
        <f>ROUND(I203*H203,2)</f>
        <v>0</v>
      </c>
      <c r="BL203" s="14" t="s">
        <v>127</v>
      </c>
      <c r="BM203" s="210" t="s">
        <v>469</v>
      </c>
    </row>
    <row r="204" s="2" customFormat="1" ht="16.5" customHeight="1">
      <c r="A204" s="35"/>
      <c r="B204" s="36"/>
      <c r="C204" s="199" t="s">
        <v>470</v>
      </c>
      <c r="D204" s="199" t="s">
        <v>122</v>
      </c>
      <c r="E204" s="200" t="s">
        <v>471</v>
      </c>
      <c r="F204" s="201" t="s">
        <v>472</v>
      </c>
      <c r="G204" s="202" t="s">
        <v>160</v>
      </c>
      <c r="H204" s="203">
        <v>66</v>
      </c>
      <c r="I204" s="204"/>
      <c r="J204" s="205">
        <f>ROUND(I204*H204,2)</f>
        <v>0</v>
      </c>
      <c r="K204" s="201" t="s">
        <v>126</v>
      </c>
      <c r="L204" s="41"/>
      <c r="M204" s="206" t="s">
        <v>1</v>
      </c>
      <c r="N204" s="207" t="s">
        <v>46</v>
      </c>
      <c r="O204" s="88"/>
      <c r="P204" s="208">
        <f>O204*H204</f>
        <v>0</v>
      </c>
      <c r="Q204" s="208">
        <v>0</v>
      </c>
      <c r="R204" s="208">
        <f>Q204*H204</f>
        <v>0</v>
      </c>
      <c r="S204" s="208">
        <v>0</v>
      </c>
      <c r="T204" s="20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0" t="s">
        <v>127</v>
      </c>
      <c r="AT204" s="210" t="s">
        <v>122</v>
      </c>
      <c r="AU204" s="210" t="s">
        <v>88</v>
      </c>
      <c r="AY204" s="14" t="s">
        <v>128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4" t="s">
        <v>88</v>
      </c>
      <c r="BK204" s="211">
        <f>ROUND(I204*H204,2)</f>
        <v>0</v>
      </c>
      <c r="BL204" s="14" t="s">
        <v>127</v>
      </c>
      <c r="BM204" s="210" t="s">
        <v>473</v>
      </c>
    </row>
    <row r="205" s="2" customFormat="1" ht="16.5" customHeight="1">
      <c r="A205" s="35"/>
      <c r="B205" s="36"/>
      <c r="C205" s="212" t="s">
        <v>474</v>
      </c>
      <c r="D205" s="212" t="s">
        <v>130</v>
      </c>
      <c r="E205" s="213" t="s">
        <v>475</v>
      </c>
      <c r="F205" s="214" t="s">
        <v>476</v>
      </c>
      <c r="G205" s="215" t="s">
        <v>133</v>
      </c>
      <c r="H205" s="216">
        <v>0.66000000000000003</v>
      </c>
      <c r="I205" s="217"/>
      <c r="J205" s="218">
        <f>ROUND(I205*H205,2)</f>
        <v>0</v>
      </c>
      <c r="K205" s="214" t="s">
        <v>126</v>
      </c>
      <c r="L205" s="219"/>
      <c r="M205" s="220" t="s">
        <v>1</v>
      </c>
      <c r="N205" s="221" t="s">
        <v>46</v>
      </c>
      <c r="O205" s="88"/>
      <c r="P205" s="208">
        <f>O205*H205</f>
        <v>0</v>
      </c>
      <c r="Q205" s="208">
        <v>1</v>
      </c>
      <c r="R205" s="208">
        <f>Q205*H205</f>
        <v>0.66000000000000003</v>
      </c>
      <c r="S205" s="208">
        <v>0</v>
      </c>
      <c r="T205" s="20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0" t="s">
        <v>134</v>
      </c>
      <c r="AT205" s="210" t="s">
        <v>130</v>
      </c>
      <c r="AU205" s="210" t="s">
        <v>88</v>
      </c>
      <c r="AY205" s="14" t="s">
        <v>128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4" t="s">
        <v>88</v>
      </c>
      <c r="BK205" s="211">
        <f>ROUND(I205*H205,2)</f>
        <v>0</v>
      </c>
      <c r="BL205" s="14" t="s">
        <v>127</v>
      </c>
      <c r="BM205" s="210" t="s">
        <v>477</v>
      </c>
    </row>
    <row r="206" s="12" customFormat="1" ht="22.8" customHeight="1">
      <c r="A206" s="12"/>
      <c r="B206" s="222"/>
      <c r="C206" s="223"/>
      <c r="D206" s="224" t="s">
        <v>80</v>
      </c>
      <c r="E206" s="236" t="s">
        <v>478</v>
      </c>
      <c r="F206" s="236" t="s">
        <v>479</v>
      </c>
      <c r="G206" s="223"/>
      <c r="H206" s="223"/>
      <c r="I206" s="226"/>
      <c r="J206" s="237">
        <f>BK206</f>
        <v>0</v>
      </c>
      <c r="K206" s="223"/>
      <c r="L206" s="228"/>
      <c r="M206" s="229"/>
      <c r="N206" s="230"/>
      <c r="O206" s="230"/>
      <c r="P206" s="231">
        <f>SUM(P207:P223)</f>
        <v>0</v>
      </c>
      <c r="Q206" s="230"/>
      <c r="R206" s="231">
        <f>SUM(R207:R223)</f>
        <v>0</v>
      </c>
      <c r="S206" s="230"/>
      <c r="T206" s="232">
        <f>SUM(T207:T223)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3" t="s">
        <v>88</v>
      </c>
      <c r="AT206" s="234" t="s">
        <v>80</v>
      </c>
      <c r="AU206" s="234" t="s">
        <v>88</v>
      </c>
      <c r="AY206" s="233" t="s">
        <v>128</v>
      </c>
      <c r="BK206" s="235">
        <f>SUM(BK207:BK223)</f>
        <v>0</v>
      </c>
    </row>
    <row r="207" s="2" customFormat="1" ht="24.15" customHeight="1">
      <c r="A207" s="35"/>
      <c r="B207" s="36"/>
      <c r="C207" s="199" t="s">
        <v>480</v>
      </c>
      <c r="D207" s="199" t="s">
        <v>122</v>
      </c>
      <c r="E207" s="200" t="s">
        <v>481</v>
      </c>
      <c r="F207" s="201" t="s">
        <v>482</v>
      </c>
      <c r="G207" s="202" t="s">
        <v>160</v>
      </c>
      <c r="H207" s="203">
        <v>48</v>
      </c>
      <c r="I207" s="204"/>
      <c r="J207" s="205">
        <f>ROUND(I207*H207,2)</f>
        <v>0</v>
      </c>
      <c r="K207" s="201" t="s">
        <v>126</v>
      </c>
      <c r="L207" s="41"/>
      <c r="M207" s="206" t="s">
        <v>1</v>
      </c>
      <c r="N207" s="207" t="s">
        <v>46</v>
      </c>
      <c r="O207" s="88"/>
      <c r="P207" s="208">
        <f>O207*H207</f>
        <v>0</v>
      </c>
      <c r="Q207" s="208">
        <v>0</v>
      </c>
      <c r="R207" s="208">
        <f>Q207*H207</f>
        <v>0</v>
      </c>
      <c r="S207" s="208">
        <v>0</v>
      </c>
      <c r="T207" s="20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0" t="s">
        <v>268</v>
      </c>
      <c r="AT207" s="210" t="s">
        <v>122</v>
      </c>
      <c r="AU207" s="210" t="s">
        <v>91</v>
      </c>
      <c r="AY207" s="14" t="s">
        <v>128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4" t="s">
        <v>88</v>
      </c>
      <c r="BK207" s="211">
        <f>ROUND(I207*H207,2)</f>
        <v>0</v>
      </c>
      <c r="BL207" s="14" t="s">
        <v>268</v>
      </c>
      <c r="BM207" s="210" t="s">
        <v>483</v>
      </c>
    </row>
    <row r="208" s="2" customFormat="1" ht="24.15" customHeight="1">
      <c r="A208" s="35"/>
      <c r="B208" s="36"/>
      <c r="C208" s="199" t="s">
        <v>484</v>
      </c>
      <c r="D208" s="199" t="s">
        <v>122</v>
      </c>
      <c r="E208" s="200" t="s">
        <v>485</v>
      </c>
      <c r="F208" s="201" t="s">
        <v>486</v>
      </c>
      <c r="G208" s="202" t="s">
        <v>139</v>
      </c>
      <c r="H208" s="203">
        <v>925</v>
      </c>
      <c r="I208" s="204"/>
      <c r="J208" s="205">
        <f>ROUND(I208*H208,2)</f>
        <v>0</v>
      </c>
      <c r="K208" s="201" t="s">
        <v>126</v>
      </c>
      <c r="L208" s="41"/>
      <c r="M208" s="206" t="s">
        <v>1</v>
      </c>
      <c r="N208" s="207" t="s">
        <v>46</v>
      </c>
      <c r="O208" s="88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0" t="s">
        <v>268</v>
      </c>
      <c r="AT208" s="210" t="s">
        <v>122</v>
      </c>
      <c r="AU208" s="210" t="s">
        <v>91</v>
      </c>
      <c r="AY208" s="14" t="s">
        <v>128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4" t="s">
        <v>88</v>
      </c>
      <c r="BK208" s="211">
        <f>ROUND(I208*H208,2)</f>
        <v>0</v>
      </c>
      <c r="BL208" s="14" t="s">
        <v>268</v>
      </c>
      <c r="BM208" s="210" t="s">
        <v>487</v>
      </c>
    </row>
    <row r="209" s="2" customFormat="1" ht="24.15" customHeight="1">
      <c r="A209" s="35"/>
      <c r="B209" s="36"/>
      <c r="C209" s="212" t="s">
        <v>488</v>
      </c>
      <c r="D209" s="212" t="s">
        <v>130</v>
      </c>
      <c r="E209" s="213" t="s">
        <v>489</v>
      </c>
      <c r="F209" s="214" t="s">
        <v>490</v>
      </c>
      <c r="G209" s="215" t="s">
        <v>139</v>
      </c>
      <c r="H209" s="216">
        <v>945</v>
      </c>
      <c r="I209" s="217"/>
      <c r="J209" s="218">
        <f>ROUND(I209*H209,2)</f>
        <v>0</v>
      </c>
      <c r="K209" s="214" t="s">
        <v>126</v>
      </c>
      <c r="L209" s="219"/>
      <c r="M209" s="220" t="s">
        <v>1</v>
      </c>
      <c r="N209" s="221" t="s">
        <v>46</v>
      </c>
      <c r="O209" s="88"/>
      <c r="P209" s="208">
        <f>O209*H209</f>
        <v>0</v>
      </c>
      <c r="Q209" s="208">
        <v>0</v>
      </c>
      <c r="R209" s="208">
        <f>Q209*H209</f>
        <v>0</v>
      </c>
      <c r="S209" s="208">
        <v>0</v>
      </c>
      <c r="T209" s="20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0" t="s">
        <v>273</v>
      </c>
      <c r="AT209" s="210" t="s">
        <v>130</v>
      </c>
      <c r="AU209" s="210" t="s">
        <v>91</v>
      </c>
      <c r="AY209" s="14" t="s">
        <v>128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4" t="s">
        <v>88</v>
      </c>
      <c r="BK209" s="211">
        <f>ROUND(I209*H209,2)</f>
        <v>0</v>
      </c>
      <c r="BL209" s="14" t="s">
        <v>268</v>
      </c>
      <c r="BM209" s="210" t="s">
        <v>491</v>
      </c>
    </row>
    <row r="210" s="2" customFormat="1" ht="24.15" customHeight="1">
      <c r="A210" s="35"/>
      <c r="B210" s="36"/>
      <c r="C210" s="199" t="s">
        <v>492</v>
      </c>
      <c r="D210" s="199" t="s">
        <v>122</v>
      </c>
      <c r="E210" s="200" t="s">
        <v>493</v>
      </c>
      <c r="F210" s="201" t="s">
        <v>494</v>
      </c>
      <c r="G210" s="202" t="s">
        <v>160</v>
      </c>
      <c r="H210" s="203">
        <v>2835</v>
      </c>
      <c r="I210" s="204"/>
      <c r="J210" s="205">
        <f>ROUND(I210*H210,2)</f>
        <v>0</v>
      </c>
      <c r="K210" s="201" t="s">
        <v>126</v>
      </c>
      <c r="L210" s="41"/>
      <c r="M210" s="206" t="s">
        <v>1</v>
      </c>
      <c r="N210" s="207" t="s">
        <v>46</v>
      </c>
      <c r="O210" s="88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0" t="s">
        <v>127</v>
      </c>
      <c r="AT210" s="210" t="s">
        <v>122</v>
      </c>
      <c r="AU210" s="210" t="s">
        <v>91</v>
      </c>
      <c r="AY210" s="14" t="s">
        <v>128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4" t="s">
        <v>88</v>
      </c>
      <c r="BK210" s="211">
        <f>ROUND(I210*H210,2)</f>
        <v>0</v>
      </c>
      <c r="BL210" s="14" t="s">
        <v>127</v>
      </c>
      <c r="BM210" s="210" t="s">
        <v>495</v>
      </c>
    </row>
    <row r="211" s="2" customFormat="1" ht="24.15" customHeight="1">
      <c r="A211" s="35"/>
      <c r="B211" s="36"/>
      <c r="C211" s="212" t="s">
        <v>496</v>
      </c>
      <c r="D211" s="212" t="s">
        <v>130</v>
      </c>
      <c r="E211" s="213" t="s">
        <v>497</v>
      </c>
      <c r="F211" s="214" t="s">
        <v>498</v>
      </c>
      <c r="G211" s="215" t="s">
        <v>139</v>
      </c>
      <c r="H211" s="216">
        <v>2835</v>
      </c>
      <c r="I211" s="217"/>
      <c r="J211" s="218">
        <f>ROUND(I211*H211,2)</f>
        <v>0</v>
      </c>
      <c r="K211" s="214" t="s">
        <v>126</v>
      </c>
      <c r="L211" s="219"/>
      <c r="M211" s="220" t="s">
        <v>1</v>
      </c>
      <c r="N211" s="221" t="s">
        <v>46</v>
      </c>
      <c r="O211" s="88"/>
      <c r="P211" s="208">
        <f>O211*H211</f>
        <v>0</v>
      </c>
      <c r="Q211" s="208">
        <v>0</v>
      </c>
      <c r="R211" s="208">
        <f>Q211*H211</f>
        <v>0</v>
      </c>
      <c r="S211" s="208">
        <v>0</v>
      </c>
      <c r="T211" s="20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10" t="s">
        <v>273</v>
      </c>
      <c r="AT211" s="210" t="s">
        <v>130</v>
      </c>
      <c r="AU211" s="210" t="s">
        <v>91</v>
      </c>
      <c r="AY211" s="14" t="s">
        <v>128</v>
      </c>
      <c r="BE211" s="211">
        <f>IF(N211="základní",J211,0)</f>
        <v>0</v>
      </c>
      <c r="BF211" s="211">
        <f>IF(N211="snížená",J211,0)</f>
        <v>0</v>
      </c>
      <c r="BG211" s="211">
        <f>IF(N211="zákl. přenesená",J211,0)</f>
        <v>0</v>
      </c>
      <c r="BH211" s="211">
        <f>IF(N211="sníž. přenesená",J211,0)</f>
        <v>0</v>
      </c>
      <c r="BI211" s="211">
        <f>IF(N211="nulová",J211,0)</f>
        <v>0</v>
      </c>
      <c r="BJ211" s="14" t="s">
        <v>88</v>
      </c>
      <c r="BK211" s="211">
        <f>ROUND(I211*H211,2)</f>
        <v>0</v>
      </c>
      <c r="BL211" s="14" t="s">
        <v>268</v>
      </c>
      <c r="BM211" s="210" t="s">
        <v>499</v>
      </c>
    </row>
    <row r="212" s="2" customFormat="1" ht="24.15" customHeight="1">
      <c r="A212" s="35"/>
      <c r="B212" s="36"/>
      <c r="C212" s="199" t="s">
        <v>500</v>
      </c>
      <c r="D212" s="199" t="s">
        <v>122</v>
      </c>
      <c r="E212" s="200" t="s">
        <v>501</v>
      </c>
      <c r="F212" s="201" t="s">
        <v>502</v>
      </c>
      <c r="G212" s="202" t="s">
        <v>160</v>
      </c>
      <c r="H212" s="203">
        <v>3</v>
      </c>
      <c r="I212" s="204"/>
      <c r="J212" s="205">
        <f>ROUND(I212*H212,2)</f>
        <v>0</v>
      </c>
      <c r="K212" s="201" t="s">
        <v>126</v>
      </c>
      <c r="L212" s="41"/>
      <c r="M212" s="206" t="s">
        <v>1</v>
      </c>
      <c r="N212" s="207" t="s">
        <v>46</v>
      </c>
      <c r="O212" s="88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0" t="s">
        <v>268</v>
      </c>
      <c r="AT212" s="210" t="s">
        <v>122</v>
      </c>
      <c r="AU212" s="210" t="s">
        <v>91</v>
      </c>
      <c r="AY212" s="14" t="s">
        <v>128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4" t="s">
        <v>88</v>
      </c>
      <c r="BK212" s="211">
        <f>ROUND(I212*H212,2)</f>
        <v>0</v>
      </c>
      <c r="BL212" s="14" t="s">
        <v>268</v>
      </c>
      <c r="BM212" s="210" t="s">
        <v>503</v>
      </c>
    </row>
    <row r="213" s="2" customFormat="1" ht="37.8" customHeight="1">
      <c r="A213" s="35"/>
      <c r="B213" s="36"/>
      <c r="C213" s="212" t="s">
        <v>504</v>
      </c>
      <c r="D213" s="212" t="s">
        <v>130</v>
      </c>
      <c r="E213" s="213" t="s">
        <v>505</v>
      </c>
      <c r="F213" s="214" t="s">
        <v>506</v>
      </c>
      <c r="G213" s="215" t="s">
        <v>160</v>
      </c>
      <c r="H213" s="216">
        <v>3</v>
      </c>
      <c r="I213" s="217"/>
      <c r="J213" s="218">
        <f>ROUND(I213*H213,2)</f>
        <v>0</v>
      </c>
      <c r="K213" s="214" t="s">
        <v>126</v>
      </c>
      <c r="L213" s="219"/>
      <c r="M213" s="220" t="s">
        <v>1</v>
      </c>
      <c r="N213" s="221" t="s">
        <v>46</v>
      </c>
      <c r="O213" s="88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0" t="s">
        <v>273</v>
      </c>
      <c r="AT213" s="210" t="s">
        <v>130</v>
      </c>
      <c r="AU213" s="210" t="s">
        <v>91</v>
      </c>
      <c r="AY213" s="14" t="s">
        <v>128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4" t="s">
        <v>88</v>
      </c>
      <c r="BK213" s="211">
        <f>ROUND(I213*H213,2)</f>
        <v>0</v>
      </c>
      <c r="BL213" s="14" t="s">
        <v>268</v>
      </c>
      <c r="BM213" s="210" t="s">
        <v>507</v>
      </c>
    </row>
    <row r="214" s="2" customFormat="1" ht="24.15" customHeight="1">
      <c r="A214" s="35"/>
      <c r="B214" s="36"/>
      <c r="C214" s="199" t="s">
        <v>508</v>
      </c>
      <c r="D214" s="199" t="s">
        <v>122</v>
      </c>
      <c r="E214" s="200" t="s">
        <v>509</v>
      </c>
      <c r="F214" s="201" t="s">
        <v>510</v>
      </c>
      <c r="G214" s="202" t="s">
        <v>160</v>
      </c>
      <c r="H214" s="203">
        <v>3</v>
      </c>
      <c r="I214" s="204"/>
      <c r="J214" s="205">
        <f>ROUND(I214*H214,2)</f>
        <v>0</v>
      </c>
      <c r="K214" s="201" t="s">
        <v>126</v>
      </c>
      <c r="L214" s="41"/>
      <c r="M214" s="206" t="s">
        <v>1</v>
      </c>
      <c r="N214" s="207" t="s">
        <v>46</v>
      </c>
      <c r="O214" s="88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0" t="s">
        <v>268</v>
      </c>
      <c r="AT214" s="210" t="s">
        <v>122</v>
      </c>
      <c r="AU214" s="210" t="s">
        <v>91</v>
      </c>
      <c r="AY214" s="14" t="s">
        <v>128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4" t="s">
        <v>88</v>
      </c>
      <c r="BK214" s="211">
        <f>ROUND(I214*H214,2)</f>
        <v>0</v>
      </c>
      <c r="BL214" s="14" t="s">
        <v>268</v>
      </c>
      <c r="BM214" s="210" t="s">
        <v>511</v>
      </c>
    </row>
    <row r="215" s="2" customFormat="1" ht="16.5" customHeight="1">
      <c r="A215" s="35"/>
      <c r="B215" s="36"/>
      <c r="C215" s="199" t="s">
        <v>512</v>
      </c>
      <c r="D215" s="199" t="s">
        <v>122</v>
      </c>
      <c r="E215" s="200" t="s">
        <v>513</v>
      </c>
      <c r="F215" s="201" t="s">
        <v>514</v>
      </c>
      <c r="G215" s="202" t="s">
        <v>160</v>
      </c>
      <c r="H215" s="203">
        <v>3</v>
      </c>
      <c r="I215" s="204"/>
      <c r="J215" s="205">
        <f>ROUND(I215*H215,2)</f>
        <v>0</v>
      </c>
      <c r="K215" s="201" t="s">
        <v>126</v>
      </c>
      <c r="L215" s="41"/>
      <c r="M215" s="206" t="s">
        <v>1</v>
      </c>
      <c r="N215" s="207" t="s">
        <v>46</v>
      </c>
      <c r="O215" s="88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0" t="s">
        <v>268</v>
      </c>
      <c r="AT215" s="210" t="s">
        <v>122</v>
      </c>
      <c r="AU215" s="210" t="s">
        <v>91</v>
      </c>
      <c r="AY215" s="14" t="s">
        <v>128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4" t="s">
        <v>88</v>
      </c>
      <c r="BK215" s="211">
        <f>ROUND(I215*H215,2)</f>
        <v>0</v>
      </c>
      <c r="BL215" s="14" t="s">
        <v>268</v>
      </c>
      <c r="BM215" s="210" t="s">
        <v>515</v>
      </c>
    </row>
    <row r="216" s="2" customFormat="1" ht="33" customHeight="1">
      <c r="A216" s="35"/>
      <c r="B216" s="36"/>
      <c r="C216" s="212" t="s">
        <v>516</v>
      </c>
      <c r="D216" s="212" t="s">
        <v>130</v>
      </c>
      <c r="E216" s="213" t="s">
        <v>517</v>
      </c>
      <c r="F216" s="214" t="s">
        <v>518</v>
      </c>
      <c r="G216" s="215" t="s">
        <v>160</v>
      </c>
      <c r="H216" s="216">
        <v>3</v>
      </c>
      <c r="I216" s="217"/>
      <c r="J216" s="218">
        <f>ROUND(I216*H216,2)</f>
        <v>0</v>
      </c>
      <c r="K216" s="214" t="s">
        <v>126</v>
      </c>
      <c r="L216" s="219"/>
      <c r="M216" s="220" t="s">
        <v>1</v>
      </c>
      <c r="N216" s="221" t="s">
        <v>46</v>
      </c>
      <c r="O216" s="88"/>
      <c r="P216" s="208">
        <f>O216*H216</f>
        <v>0</v>
      </c>
      <c r="Q216" s="208">
        <v>0</v>
      </c>
      <c r="R216" s="208">
        <f>Q216*H216</f>
        <v>0</v>
      </c>
      <c r="S216" s="208">
        <v>0</v>
      </c>
      <c r="T216" s="20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0" t="s">
        <v>273</v>
      </c>
      <c r="AT216" s="210" t="s">
        <v>130</v>
      </c>
      <c r="AU216" s="210" t="s">
        <v>91</v>
      </c>
      <c r="AY216" s="14" t="s">
        <v>128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4" t="s">
        <v>88</v>
      </c>
      <c r="BK216" s="211">
        <f>ROUND(I216*H216,2)</f>
        <v>0</v>
      </c>
      <c r="BL216" s="14" t="s">
        <v>268</v>
      </c>
      <c r="BM216" s="210" t="s">
        <v>519</v>
      </c>
    </row>
    <row r="217" s="2" customFormat="1" ht="37.8" customHeight="1">
      <c r="A217" s="35"/>
      <c r="B217" s="36"/>
      <c r="C217" s="199" t="s">
        <v>520</v>
      </c>
      <c r="D217" s="199" t="s">
        <v>122</v>
      </c>
      <c r="E217" s="200" t="s">
        <v>521</v>
      </c>
      <c r="F217" s="201" t="s">
        <v>522</v>
      </c>
      <c r="G217" s="202" t="s">
        <v>139</v>
      </c>
      <c r="H217" s="203">
        <v>892</v>
      </c>
      <c r="I217" s="204"/>
      <c r="J217" s="205">
        <f>ROUND(I217*H217,2)</f>
        <v>0</v>
      </c>
      <c r="K217" s="201" t="s">
        <v>126</v>
      </c>
      <c r="L217" s="41"/>
      <c r="M217" s="206" t="s">
        <v>1</v>
      </c>
      <c r="N217" s="207" t="s">
        <v>46</v>
      </c>
      <c r="O217" s="88"/>
      <c r="P217" s="208">
        <f>O217*H217</f>
        <v>0</v>
      </c>
      <c r="Q217" s="208">
        <v>0</v>
      </c>
      <c r="R217" s="208">
        <f>Q217*H217</f>
        <v>0</v>
      </c>
      <c r="S217" s="208">
        <v>0</v>
      </c>
      <c r="T217" s="20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0" t="s">
        <v>140</v>
      </c>
      <c r="AT217" s="210" t="s">
        <v>122</v>
      </c>
      <c r="AU217" s="210" t="s">
        <v>91</v>
      </c>
      <c r="AY217" s="14" t="s">
        <v>128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4" t="s">
        <v>88</v>
      </c>
      <c r="BK217" s="211">
        <f>ROUND(I217*H217,2)</f>
        <v>0</v>
      </c>
      <c r="BL217" s="14" t="s">
        <v>140</v>
      </c>
      <c r="BM217" s="210" t="s">
        <v>523</v>
      </c>
    </row>
    <row r="218" s="2" customFormat="1" ht="24.15" customHeight="1">
      <c r="A218" s="35"/>
      <c r="B218" s="36"/>
      <c r="C218" s="212" t="s">
        <v>524</v>
      </c>
      <c r="D218" s="212" t="s">
        <v>130</v>
      </c>
      <c r="E218" s="213" t="s">
        <v>525</v>
      </c>
      <c r="F218" s="214" t="s">
        <v>526</v>
      </c>
      <c r="G218" s="215" t="s">
        <v>139</v>
      </c>
      <c r="H218" s="216">
        <v>892</v>
      </c>
      <c r="I218" s="217"/>
      <c r="J218" s="218">
        <f>ROUND(I218*H218,2)</f>
        <v>0</v>
      </c>
      <c r="K218" s="214" t="s">
        <v>126</v>
      </c>
      <c r="L218" s="219"/>
      <c r="M218" s="220" t="s">
        <v>1</v>
      </c>
      <c r="N218" s="221" t="s">
        <v>46</v>
      </c>
      <c r="O218" s="88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0" t="s">
        <v>134</v>
      </c>
      <c r="AT218" s="210" t="s">
        <v>130</v>
      </c>
      <c r="AU218" s="210" t="s">
        <v>91</v>
      </c>
      <c r="AY218" s="14" t="s">
        <v>128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4" t="s">
        <v>88</v>
      </c>
      <c r="BK218" s="211">
        <f>ROUND(I218*H218,2)</f>
        <v>0</v>
      </c>
      <c r="BL218" s="14" t="s">
        <v>127</v>
      </c>
      <c r="BM218" s="210" t="s">
        <v>527</v>
      </c>
    </row>
    <row r="219" s="2" customFormat="1" ht="24.15" customHeight="1">
      <c r="A219" s="35"/>
      <c r="B219" s="36"/>
      <c r="C219" s="212" t="s">
        <v>528</v>
      </c>
      <c r="D219" s="212" t="s">
        <v>130</v>
      </c>
      <c r="E219" s="213" t="s">
        <v>529</v>
      </c>
      <c r="F219" s="214" t="s">
        <v>530</v>
      </c>
      <c r="G219" s="215" t="s">
        <v>160</v>
      </c>
      <c r="H219" s="216">
        <v>892</v>
      </c>
      <c r="I219" s="217"/>
      <c r="J219" s="218">
        <f>ROUND(I219*H219,2)</f>
        <v>0</v>
      </c>
      <c r="K219" s="214" t="s">
        <v>126</v>
      </c>
      <c r="L219" s="219"/>
      <c r="M219" s="220" t="s">
        <v>1</v>
      </c>
      <c r="N219" s="221" t="s">
        <v>46</v>
      </c>
      <c r="O219" s="88"/>
      <c r="P219" s="208">
        <f>O219*H219</f>
        <v>0</v>
      </c>
      <c r="Q219" s="208">
        <v>0</v>
      </c>
      <c r="R219" s="208">
        <f>Q219*H219</f>
        <v>0</v>
      </c>
      <c r="S219" s="208">
        <v>0</v>
      </c>
      <c r="T219" s="20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0" t="s">
        <v>134</v>
      </c>
      <c r="AT219" s="210" t="s">
        <v>130</v>
      </c>
      <c r="AU219" s="210" t="s">
        <v>91</v>
      </c>
      <c r="AY219" s="14" t="s">
        <v>128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4" t="s">
        <v>88</v>
      </c>
      <c r="BK219" s="211">
        <f>ROUND(I219*H219,2)</f>
        <v>0</v>
      </c>
      <c r="BL219" s="14" t="s">
        <v>127</v>
      </c>
      <c r="BM219" s="210" t="s">
        <v>531</v>
      </c>
    </row>
    <row r="220" s="2" customFormat="1" ht="21.75" customHeight="1">
      <c r="A220" s="35"/>
      <c r="B220" s="36"/>
      <c r="C220" s="199" t="s">
        <v>532</v>
      </c>
      <c r="D220" s="199" t="s">
        <v>122</v>
      </c>
      <c r="E220" s="200" t="s">
        <v>533</v>
      </c>
      <c r="F220" s="201" t="s">
        <v>534</v>
      </c>
      <c r="G220" s="202" t="s">
        <v>160</v>
      </c>
      <c r="H220" s="203">
        <v>6</v>
      </c>
      <c r="I220" s="204"/>
      <c r="J220" s="205">
        <f>ROUND(I220*H220,2)</f>
        <v>0</v>
      </c>
      <c r="K220" s="201" t="s">
        <v>126</v>
      </c>
      <c r="L220" s="41"/>
      <c r="M220" s="206" t="s">
        <v>1</v>
      </c>
      <c r="N220" s="207" t="s">
        <v>46</v>
      </c>
      <c r="O220" s="88"/>
      <c r="P220" s="208">
        <f>O220*H220</f>
        <v>0</v>
      </c>
      <c r="Q220" s="208">
        <v>0</v>
      </c>
      <c r="R220" s="208">
        <f>Q220*H220</f>
        <v>0</v>
      </c>
      <c r="S220" s="208">
        <v>0</v>
      </c>
      <c r="T220" s="20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0" t="s">
        <v>140</v>
      </c>
      <c r="AT220" s="210" t="s">
        <v>122</v>
      </c>
      <c r="AU220" s="210" t="s">
        <v>91</v>
      </c>
      <c r="AY220" s="14" t="s">
        <v>128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4" t="s">
        <v>88</v>
      </c>
      <c r="BK220" s="211">
        <f>ROUND(I220*H220,2)</f>
        <v>0</v>
      </c>
      <c r="BL220" s="14" t="s">
        <v>140</v>
      </c>
      <c r="BM220" s="210" t="s">
        <v>535</v>
      </c>
    </row>
    <row r="221" s="2" customFormat="1" ht="16.5" customHeight="1">
      <c r="A221" s="35"/>
      <c r="B221" s="36"/>
      <c r="C221" s="199" t="s">
        <v>536</v>
      </c>
      <c r="D221" s="199" t="s">
        <v>122</v>
      </c>
      <c r="E221" s="200" t="s">
        <v>537</v>
      </c>
      <c r="F221" s="201" t="s">
        <v>538</v>
      </c>
      <c r="G221" s="202" t="s">
        <v>539</v>
      </c>
      <c r="H221" s="203">
        <v>6</v>
      </c>
      <c r="I221" s="204"/>
      <c r="J221" s="205">
        <f>ROUND(I221*H221,2)</f>
        <v>0</v>
      </c>
      <c r="K221" s="201" t="s">
        <v>126</v>
      </c>
      <c r="L221" s="41"/>
      <c r="M221" s="206" t="s">
        <v>1</v>
      </c>
      <c r="N221" s="207" t="s">
        <v>46</v>
      </c>
      <c r="O221" s="88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0" t="s">
        <v>140</v>
      </c>
      <c r="AT221" s="210" t="s">
        <v>122</v>
      </c>
      <c r="AU221" s="210" t="s">
        <v>91</v>
      </c>
      <c r="AY221" s="14" t="s">
        <v>128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4" t="s">
        <v>88</v>
      </c>
      <c r="BK221" s="211">
        <f>ROUND(I221*H221,2)</f>
        <v>0</v>
      </c>
      <c r="BL221" s="14" t="s">
        <v>140</v>
      </c>
      <c r="BM221" s="210" t="s">
        <v>540</v>
      </c>
    </row>
    <row r="222" s="2" customFormat="1" ht="55.5" customHeight="1">
      <c r="A222" s="35"/>
      <c r="B222" s="36"/>
      <c r="C222" s="199" t="s">
        <v>541</v>
      </c>
      <c r="D222" s="199" t="s">
        <v>122</v>
      </c>
      <c r="E222" s="200" t="s">
        <v>542</v>
      </c>
      <c r="F222" s="201" t="s">
        <v>543</v>
      </c>
      <c r="G222" s="202" t="s">
        <v>160</v>
      </c>
      <c r="H222" s="203">
        <v>1</v>
      </c>
      <c r="I222" s="204"/>
      <c r="J222" s="205">
        <f>ROUND(I222*H222,2)</f>
        <v>0</v>
      </c>
      <c r="K222" s="201" t="s">
        <v>126</v>
      </c>
      <c r="L222" s="41"/>
      <c r="M222" s="206" t="s">
        <v>1</v>
      </c>
      <c r="N222" s="207" t="s">
        <v>46</v>
      </c>
      <c r="O222" s="88"/>
      <c r="P222" s="208">
        <f>O222*H222</f>
        <v>0</v>
      </c>
      <c r="Q222" s="208">
        <v>0</v>
      </c>
      <c r="R222" s="208">
        <f>Q222*H222</f>
        <v>0</v>
      </c>
      <c r="S222" s="208">
        <v>0</v>
      </c>
      <c r="T222" s="20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0" t="s">
        <v>140</v>
      </c>
      <c r="AT222" s="210" t="s">
        <v>122</v>
      </c>
      <c r="AU222" s="210" t="s">
        <v>91</v>
      </c>
      <c r="AY222" s="14" t="s">
        <v>128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4" t="s">
        <v>88</v>
      </c>
      <c r="BK222" s="211">
        <f>ROUND(I222*H222,2)</f>
        <v>0</v>
      </c>
      <c r="BL222" s="14" t="s">
        <v>140</v>
      </c>
      <c r="BM222" s="210" t="s">
        <v>544</v>
      </c>
    </row>
    <row r="223" s="2" customFormat="1" ht="16.5" customHeight="1">
      <c r="A223" s="35"/>
      <c r="B223" s="36"/>
      <c r="C223" s="199" t="s">
        <v>545</v>
      </c>
      <c r="D223" s="199" t="s">
        <v>122</v>
      </c>
      <c r="E223" s="200" t="s">
        <v>546</v>
      </c>
      <c r="F223" s="201" t="s">
        <v>547</v>
      </c>
      <c r="G223" s="202" t="s">
        <v>160</v>
      </c>
      <c r="H223" s="203">
        <v>6</v>
      </c>
      <c r="I223" s="204"/>
      <c r="J223" s="205">
        <f>ROUND(I223*H223,2)</f>
        <v>0</v>
      </c>
      <c r="K223" s="201" t="s">
        <v>126</v>
      </c>
      <c r="L223" s="41"/>
      <c r="M223" s="238" t="s">
        <v>1</v>
      </c>
      <c r="N223" s="239" t="s">
        <v>46</v>
      </c>
      <c r="O223" s="240"/>
      <c r="P223" s="241">
        <f>O223*H223</f>
        <v>0</v>
      </c>
      <c r="Q223" s="241">
        <v>0</v>
      </c>
      <c r="R223" s="241">
        <f>Q223*H223</f>
        <v>0</v>
      </c>
      <c r="S223" s="241">
        <v>0</v>
      </c>
      <c r="T223" s="242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0" t="s">
        <v>140</v>
      </c>
      <c r="AT223" s="210" t="s">
        <v>122</v>
      </c>
      <c r="AU223" s="210" t="s">
        <v>91</v>
      </c>
      <c r="AY223" s="14" t="s">
        <v>128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4" t="s">
        <v>88</v>
      </c>
      <c r="BK223" s="211">
        <f>ROUND(I223*H223,2)</f>
        <v>0</v>
      </c>
      <c r="BL223" s="14" t="s">
        <v>140</v>
      </c>
      <c r="BM223" s="210" t="s">
        <v>548</v>
      </c>
    </row>
    <row r="224" s="2" customFormat="1" ht="6.96" customHeight="1">
      <c r="A224" s="35"/>
      <c r="B224" s="63"/>
      <c r="C224" s="64"/>
      <c r="D224" s="64"/>
      <c r="E224" s="64"/>
      <c r="F224" s="64"/>
      <c r="G224" s="64"/>
      <c r="H224" s="64"/>
      <c r="I224" s="64"/>
      <c r="J224" s="64"/>
      <c r="K224" s="64"/>
      <c r="L224" s="41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sheetProtection sheet="1" autoFilter="0" formatColumns="0" formatRows="0" objects="1" scenarios="1" spinCount="100000" saltValue="MZuwZcUfueMmAlGw3B0e1I7BBkFpdstUAWnBnyqfNWzg2nL/kLzM9DXXjyBzPsSJbyDJWlYSvHkuFHjS0XAdyQ==" hashValue="tQF0dkW6eHZLH62GguLMruImCJUBwnM5k+AC2fy+BF1f7F+6GjfMEKQJK/foHlvS2fT4+ILVRnconsSoF3Q/2Q==" algorithmName="SHA-512" password="CC35"/>
  <autoFilter ref="C117:K2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91</v>
      </c>
    </row>
    <row r="4" s="1" customFormat="1" ht="24.96" customHeight="1">
      <c r="B4" s="17"/>
      <c r="D4" s="135" t="s">
        <v>98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osvětlení v žst Dětřichov nad Bystřicí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9" t="s">
        <v>549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90</v>
      </c>
      <c r="G11" s="35"/>
      <c r="H11" s="35"/>
      <c r="I11" s="137" t="s">
        <v>20</v>
      </c>
      <c r="J11" s="140" t="s">
        <v>21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101</v>
      </c>
      <c r="G12" s="35"/>
      <c r="H12" s="35"/>
      <c r="I12" s="137" t="s">
        <v>24</v>
      </c>
      <c r="J12" s="141" t="str">
        <f>'Rekapitulace stavby'!AN8</f>
        <v>25. 1. 2023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26</v>
      </c>
      <c r="E14" s="35"/>
      <c r="F14" s="35"/>
      <c r="G14" s="35"/>
      <c r="H14" s="35"/>
      <c r="I14" s="137" t="s">
        <v>27</v>
      </c>
      <c r="J14" s="140" t="s">
        <v>28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29</v>
      </c>
      <c r="F15" s="35"/>
      <c r="G15" s="35"/>
      <c r="H15" s="35"/>
      <c r="I15" s="137" t="s">
        <v>30</v>
      </c>
      <c r="J15" s="140" t="s">
        <v>31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32</v>
      </c>
      <c r="E17" s="35"/>
      <c r="F17" s="35"/>
      <c r="G17" s="35"/>
      <c r="H17" s="35"/>
      <c r="I17" s="137" t="s">
        <v>27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34</v>
      </c>
      <c r="E20" s="35"/>
      <c r="F20" s="35"/>
      <c r="G20" s="35"/>
      <c r="H20" s="35"/>
      <c r="I20" s="137" t="s">
        <v>27</v>
      </c>
      <c r="J20" s="140" t="s">
        <v>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30</v>
      </c>
      <c r="J21" s="140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39</v>
      </c>
      <c r="E23" s="35"/>
      <c r="F23" s="35"/>
      <c r="G23" s="35"/>
      <c r="H23" s="35"/>
      <c r="I23" s="137" t="s">
        <v>27</v>
      </c>
      <c r="J23" s="140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ROUND((SUM(BE118:BE148)),  2)</f>
        <v>0</v>
      </c>
      <c r="G33" s="35"/>
      <c r="H33" s="35"/>
      <c r="I33" s="152">
        <v>0.20999999999999999</v>
      </c>
      <c r="J33" s="151">
        <f>ROUND(((SUM(BE118:BE148))*I33),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ROUND((SUM(BF118:BF148)),  2)</f>
        <v>0</v>
      </c>
      <c r="G34" s="35"/>
      <c r="H34" s="35"/>
      <c r="I34" s="152">
        <v>0.14999999999999999</v>
      </c>
      <c r="J34" s="151">
        <f>ROUND(((SUM(BF118:BF148))*I34),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ROUND((SUM(BG118:BG148)),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ROUND((SUM(BH118:BH148)),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ROUND((SUM(BI118:BI148)),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osvětlení v žst Dětřichov nad Bystřicí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SO 01.2 - Oprava osvětlení v žst Dětřichov nad Bystřicí - zemní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Dětřichov nB</v>
      </c>
      <c r="G89" s="37"/>
      <c r="H89" s="37"/>
      <c r="I89" s="29" t="s">
        <v>24</v>
      </c>
      <c r="J89" s="76" t="str">
        <f>IF(J12="","",J12)</f>
        <v>25. 1. 2023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34</v>
      </c>
      <c r="J91" s="33" t="str">
        <f>E21</f>
        <v>SB 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29" t="s">
        <v>39</v>
      </c>
      <c r="J92" s="33" t="str">
        <f>E24</f>
        <v>SB 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9" customFormat="1" ht="24.96" customHeight="1">
      <c r="A97" s="9"/>
      <c r="B97" s="176"/>
      <c r="C97" s="177"/>
      <c r="D97" s="178" t="s">
        <v>550</v>
      </c>
      <c r="E97" s="179"/>
      <c r="F97" s="179"/>
      <c r="G97" s="179"/>
      <c r="H97" s="179"/>
      <c r="I97" s="179"/>
      <c r="J97" s="180">
        <f>J146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551</v>
      </c>
      <c r="E98" s="185"/>
      <c r="F98" s="185"/>
      <c r="G98" s="185"/>
      <c r="H98" s="185"/>
      <c r="I98" s="185"/>
      <c r="J98" s="186">
        <f>J147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Oprava osvětlení v žst Dětřichov nad Bystřicí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30" customHeight="1">
      <c r="A110" s="35"/>
      <c r="B110" s="36"/>
      <c r="C110" s="37"/>
      <c r="D110" s="37"/>
      <c r="E110" s="73" t="str">
        <f>E9</f>
        <v>SO 01.2 - Oprava osvětlení v žst Dětřichov nad Bystřicí - zemní práce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22</v>
      </c>
      <c r="D112" s="37"/>
      <c r="E112" s="37"/>
      <c r="F112" s="24" t="str">
        <f>F12</f>
        <v>Dětřichov nB</v>
      </c>
      <c r="G112" s="37"/>
      <c r="H112" s="37"/>
      <c r="I112" s="29" t="s">
        <v>24</v>
      </c>
      <c r="J112" s="76" t="str">
        <f>IF(J12="","",J12)</f>
        <v>25. 1. 2023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26</v>
      </c>
      <c r="D114" s="37"/>
      <c r="E114" s="37"/>
      <c r="F114" s="24" t="str">
        <f>E15</f>
        <v>Správa železnic, státní organizace</v>
      </c>
      <c r="G114" s="37"/>
      <c r="H114" s="37"/>
      <c r="I114" s="29" t="s">
        <v>34</v>
      </c>
      <c r="J114" s="33" t="str">
        <f>E21</f>
        <v>SB projekt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32</v>
      </c>
      <c r="D115" s="37"/>
      <c r="E115" s="37"/>
      <c r="F115" s="24" t="str">
        <f>IF(E18="","",E18)</f>
        <v>Vyplň údaj</v>
      </c>
      <c r="G115" s="37"/>
      <c r="H115" s="37"/>
      <c r="I115" s="29" t="s">
        <v>39</v>
      </c>
      <c r="J115" s="33" t="str">
        <f>E24</f>
        <v>SB projekt s.r.o.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110</v>
      </c>
      <c r="D117" s="191" t="s">
        <v>66</v>
      </c>
      <c r="E117" s="191" t="s">
        <v>62</v>
      </c>
      <c r="F117" s="191" t="s">
        <v>63</v>
      </c>
      <c r="G117" s="191" t="s">
        <v>111</v>
      </c>
      <c r="H117" s="191" t="s">
        <v>112</v>
      </c>
      <c r="I117" s="191" t="s">
        <v>113</v>
      </c>
      <c r="J117" s="191" t="s">
        <v>104</v>
      </c>
      <c r="K117" s="192" t="s">
        <v>114</v>
      </c>
      <c r="L117" s="193"/>
      <c r="M117" s="97" t="s">
        <v>1</v>
      </c>
      <c r="N117" s="98" t="s">
        <v>45</v>
      </c>
      <c r="O117" s="98" t="s">
        <v>115</v>
      </c>
      <c r="P117" s="98" t="s">
        <v>116</v>
      </c>
      <c r="Q117" s="98" t="s">
        <v>117</v>
      </c>
      <c r="R117" s="98" t="s">
        <v>118</v>
      </c>
      <c r="S117" s="98" t="s">
        <v>119</v>
      </c>
      <c r="T117" s="99" t="s">
        <v>120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121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P119+SUM(P120:P146)</f>
        <v>0</v>
      </c>
      <c r="Q118" s="101"/>
      <c r="R118" s="196">
        <f>R119+SUM(R120:R146)</f>
        <v>116.04019199999998</v>
      </c>
      <c r="S118" s="101"/>
      <c r="T118" s="197">
        <f>T119+SUM(T120:T146)</f>
        <v>1.0620000000000001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80</v>
      </c>
      <c r="AU118" s="14" t="s">
        <v>106</v>
      </c>
      <c r="BK118" s="198">
        <f>BK119+SUM(BK120:BK146)</f>
        <v>0</v>
      </c>
    </row>
    <row r="119" s="2" customFormat="1" ht="24.15" customHeight="1">
      <c r="A119" s="35"/>
      <c r="B119" s="36"/>
      <c r="C119" s="199" t="s">
        <v>88</v>
      </c>
      <c r="D119" s="199" t="s">
        <v>122</v>
      </c>
      <c r="E119" s="200" t="s">
        <v>552</v>
      </c>
      <c r="F119" s="201" t="s">
        <v>553</v>
      </c>
      <c r="G119" s="202" t="s">
        <v>125</v>
      </c>
      <c r="H119" s="203">
        <v>236.03999999999999</v>
      </c>
      <c r="I119" s="204"/>
      <c r="J119" s="205">
        <f>ROUND(I119*H119,2)</f>
        <v>0</v>
      </c>
      <c r="K119" s="201" t="s">
        <v>554</v>
      </c>
      <c r="L119" s="41"/>
      <c r="M119" s="206" t="s">
        <v>1</v>
      </c>
      <c r="N119" s="207" t="s">
        <v>46</v>
      </c>
      <c r="O119" s="88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0" t="s">
        <v>127</v>
      </c>
      <c r="AT119" s="210" t="s">
        <v>122</v>
      </c>
      <c r="AU119" s="210" t="s">
        <v>81</v>
      </c>
      <c r="AY119" s="14" t="s">
        <v>128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4" t="s">
        <v>88</v>
      </c>
      <c r="BK119" s="211">
        <f>ROUND(I119*H119,2)</f>
        <v>0</v>
      </c>
      <c r="BL119" s="14" t="s">
        <v>127</v>
      </c>
      <c r="BM119" s="210" t="s">
        <v>555</v>
      </c>
    </row>
    <row r="120" s="2" customFormat="1" ht="24.15" customHeight="1">
      <c r="A120" s="35"/>
      <c r="B120" s="36"/>
      <c r="C120" s="199" t="s">
        <v>91</v>
      </c>
      <c r="D120" s="199" t="s">
        <v>122</v>
      </c>
      <c r="E120" s="200" t="s">
        <v>556</v>
      </c>
      <c r="F120" s="201" t="s">
        <v>557</v>
      </c>
      <c r="G120" s="202" t="s">
        <v>125</v>
      </c>
      <c r="H120" s="203">
        <v>0.40000000000000002</v>
      </c>
      <c r="I120" s="204"/>
      <c r="J120" s="205">
        <f>ROUND(I120*H120,2)</f>
        <v>0</v>
      </c>
      <c r="K120" s="201" t="s">
        <v>554</v>
      </c>
      <c r="L120" s="41"/>
      <c r="M120" s="206" t="s">
        <v>1</v>
      </c>
      <c r="N120" s="207" t="s">
        <v>46</v>
      </c>
      <c r="O120" s="88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0" t="s">
        <v>127</v>
      </c>
      <c r="AT120" s="210" t="s">
        <v>122</v>
      </c>
      <c r="AU120" s="210" t="s">
        <v>81</v>
      </c>
      <c r="AY120" s="14" t="s">
        <v>128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4" t="s">
        <v>88</v>
      </c>
      <c r="BK120" s="211">
        <f>ROUND(I120*H120,2)</f>
        <v>0</v>
      </c>
      <c r="BL120" s="14" t="s">
        <v>127</v>
      </c>
      <c r="BM120" s="210" t="s">
        <v>558</v>
      </c>
    </row>
    <row r="121" s="2" customFormat="1" ht="33" customHeight="1">
      <c r="A121" s="35"/>
      <c r="B121" s="36"/>
      <c r="C121" s="199" t="s">
        <v>136</v>
      </c>
      <c r="D121" s="199" t="s">
        <v>122</v>
      </c>
      <c r="E121" s="200" t="s">
        <v>559</v>
      </c>
      <c r="F121" s="201" t="s">
        <v>560</v>
      </c>
      <c r="G121" s="202" t="s">
        <v>125</v>
      </c>
      <c r="H121" s="203">
        <v>13</v>
      </c>
      <c r="I121" s="204"/>
      <c r="J121" s="205">
        <f>ROUND(I121*H121,2)</f>
        <v>0</v>
      </c>
      <c r="K121" s="201" t="s">
        <v>554</v>
      </c>
      <c r="L121" s="41"/>
      <c r="M121" s="206" t="s">
        <v>1</v>
      </c>
      <c r="N121" s="207" t="s">
        <v>46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127</v>
      </c>
      <c r="AT121" s="210" t="s">
        <v>122</v>
      </c>
      <c r="AU121" s="210" t="s">
        <v>81</v>
      </c>
      <c r="AY121" s="14" t="s">
        <v>128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88</v>
      </c>
      <c r="BK121" s="211">
        <f>ROUND(I121*H121,2)</f>
        <v>0</v>
      </c>
      <c r="BL121" s="14" t="s">
        <v>127</v>
      </c>
      <c r="BM121" s="210" t="s">
        <v>561</v>
      </c>
    </row>
    <row r="122" s="2" customFormat="1" ht="33" customHeight="1">
      <c r="A122" s="35"/>
      <c r="B122" s="36"/>
      <c r="C122" s="199" t="s">
        <v>127</v>
      </c>
      <c r="D122" s="199" t="s">
        <v>122</v>
      </c>
      <c r="E122" s="200" t="s">
        <v>562</v>
      </c>
      <c r="F122" s="201" t="s">
        <v>563</v>
      </c>
      <c r="G122" s="202" t="s">
        <v>125</v>
      </c>
      <c r="H122" s="203">
        <v>18</v>
      </c>
      <c r="I122" s="204"/>
      <c r="J122" s="205">
        <f>ROUND(I122*H122,2)</f>
        <v>0</v>
      </c>
      <c r="K122" s="201" t="s">
        <v>554</v>
      </c>
      <c r="L122" s="41"/>
      <c r="M122" s="206" t="s">
        <v>1</v>
      </c>
      <c r="N122" s="207" t="s">
        <v>46</v>
      </c>
      <c r="O122" s="88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127</v>
      </c>
      <c r="AT122" s="210" t="s">
        <v>122</v>
      </c>
      <c r="AU122" s="210" t="s">
        <v>81</v>
      </c>
      <c r="AY122" s="14" t="s">
        <v>128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88</v>
      </c>
      <c r="BK122" s="211">
        <f>ROUND(I122*H122,2)</f>
        <v>0</v>
      </c>
      <c r="BL122" s="14" t="s">
        <v>127</v>
      </c>
      <c r="BM122" s="210" t="s">
        <v>564</v>
      </c>
    </row>
    <row r="123" s="2" customFormat="1" ht="24.15" customHeight="1">
      <c r="A123" s="35"/>
      <c r="B123" s="36"/>
      <c r="C123" s="199" t="s">
        <v>145</v>
      </c>
      <c r="D123" s="199" t="s">
        <v>122</v>
      </c>
      <c r="E123" s="200" t="s">
        <v>565</v>
      </c>
      <c r="F123" s="201" t="s">
        <v>566</v>
      </c>
      <c r="G123" s="202" t="s">
        <v>125</v>
      </c>
      <c r="H123" s="203">
        <v>267.04000000000002</v>
      </c>
      <c r="I123" s="204"/>
      <c r="J123" s="205">
        <f>ROUND(I123*H123,2)</f>
        <v>0</v>
      </c>
      <c r="K123" s="201" t="s">
        <v>554</v>
      </c>
      <c r="L123" s="41"/>
      <c r="M123" s="206" t="s">
        <v>1</v>
      </c>
      <c r="N123" s="207" t="s">
        <v>46</v>
      </c>
      <c r="O123" s="88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127</v>
      </c>
      <c r="AT123" s="210" t="s">
        <v>122</v>
      </c>
      <c r="AU123" s="210" t="s">
        <v>81</v>
      </c>
      <c r="AY123" s="14" t="s">
        <v>128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88</v>
      </c>
      <c r="BK123" s="211">
        <f>ROUND(I123*H123,2)</f>
        <v>0</v>
      </c>
      <c r="BL123" s="14" t="s">
        <v>127</v>
      </c>
      <c r="BM123" s="210" t="s">
        <v>567</v>
      </c>
    </row>
    <row r="124" s="2" customFormat="1" ht="16.5" customHeight="1">
      <c r="A124" s="35"/>
      <c r="B124" s="36"/>
      <c r="C124" s="199" t="s">
        <v>149</v>
      </c>
      <c r="D124" s="199" t="s">
        <v>122</v>
      </c>
      <c r="E124" s="200" t="s">
        <v>568</v>
      </c>
      <c r="F124" s="201" t="s">
        <v>569</v>
      </c>
      <c r="G124" s="202" t="s">
        <v>160</v>
      </c>
      <c r="H124" s="203">
        <v>47</v>
      </c>
      <c r="I124" s="204"/>
      <c r="J124" s="205">
        <f>ROUND(I124*H124,2)</f>
        <v>0</v>
      </c>
      <c r="K124" s="201" t="s">
        <v>554</v>
      </c>
      <c r="L124" s="41"/>
      <c r="M124" s="206" t="s">
        <v>1</v>
      </c>
      <c r="N124" s="207" t="s">
        <v>46</v>
      </c>
      <c r="O124" s="88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0" t="s">
        <v>268</v>
      </c>
      <c r="AT124" s="210" t="s">
        <v>122</v>
      </c>
      <c r="AU124" s="210" t="s">
        <v>81</v>
      </c>
      <c r="AY124" s="14" t="s">
        <v>128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4" t="s">
        <v>88</v>
      </c>
      <c r="BK124" s="211">
        <f>ROUND(I124*H124,2)</f>
        <v>0</v>
      </c>
      <c r="BL124" s="14" t="s">
        <v>268</v>
      </c>
      <c r="BM124" s="210" t="s">
        <v>570</v>
      </c>
    </row>
    <row r="125" s="2" customFormat="1" ht="24.15" customHeight="1">
      <c r="A125" s="35"/>
      <c r="B125" s="36"/>
      <c r="C125" s="199" t="s">
        <v>153</v>
      </c>
      <c r="D125" s="199" t="s">
        <v>122</v>
      </c>
      <c r="E125" s="200" t="s">
        <v>571</v>
      </c>
      <c r="F125" s="201" t="s">
        <v>572</v>
      </c>
      <c r="G125" s="202" t="s">
        <v>125</v>
      </c>
      <c r="H125" s="203">
        <v>2.2999999999999998</v>
      </c>
      <c r="I125" s="204"/>
      <c r="J125" s="205">
        <f>ROUND(I125*H125,2)</f>
        <v>0</v>
      </c>
      <c r="K125" s="201" t="s">
        <v>554</v>
      </c>
      <c r="L125" s="41"/>
      <c r="M125" s="206" t="s">
        <v>1</v>
      </c>
      <c r="N125" s="207" t="s">
        <v>46</v>
      </c>
      <c r="O125" s="88"/>
      <c r="P125" s="208">
        <f>O125*H125</f>
        <v>0</v>
      </c>
      <c r="Q125" s="208">
        <v>2.1600000000000001</v>
      </c>
      <c r="R125" s="208">
        <f>Q125*H125</f>
        <v>4.968</v>
      </c>
      <c r="S125" s="208">
        <v>0</v>
      </c>
      <c r="T125" s="20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0" t="s">
        <v>127</v>
      </c>
      <c r="AT125" s="210" t="s">
        <v>122</v>
      </c>
      <c r="AU125" s="210" t="s">
        <v>81</v>
      </c>
      <c r="AY125" s="14" t="s">
        <v>128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4" t="s">
        <v>88</v>
      </c>
      <c r="BK125" s="211">
        <f>ROUND(I125*H125,2)</f>
        <v>0</v>
      </c>
      <c r="BL125" s="14" t="s">
        <v>127</v>
      </c>
      <c r="BM125" s="210" t="s">
        <v>573</v>
      </c>
    </row>
    <row r="126" s="2" customFormat="1" ht="24.15" customHeight="1">
      <c r="A126" s="35"/>
      <c r="B126" s="36"/>
      <c r="C126" s="199" t="s">
        <v>134</v>
      </c>
      <c r="D126" s="199" t="s">
        <v>122</v>
      </c>
      <c r="E126" s="200" t="s">
        <v>574</v>
      </c>
      <c r="F126" s="201" t="s">
        <v>575</v>
      </c>
      <c r="G126" s="202" t="s">
        <v>125</v>
      </c>
      <c r="H126" s="203">
        <v>2.2999999999999998</v>
      </c>
      <c r="I126" s="204"/>
      <c r="J126" s="205">
        <f>ROUND(I126*H126,2)</f>
        <v>0</v>
      </c>
      <c r="K126" s="201" t="s">
        <v>554</v>
      </c>
      <c r="L126" s="41"/>
      <c r="M126" s="206" t="s">
        <v>1</v>
      </c>
      <c r="N126" s="207" t="s">
        <v>46</v>
      </c>
      <c r="O126" s="88"/>
      <c r="P126" s="208">
        <f>O126*H126</f>
        <v>0</v>
      </c>
      <c r="Q126" s="208">
        <v>1.98</v>
      </c>
      <c r="R126" s="208">
        <f>Q126*H126</f>
        <v>4.5539999999999994</v>
      </c>
      <c r="S126" s="208">
        <v>0</v>
      </c>
      <c r="T126" s="20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0" t="s">
        <v>127</v>
      </c>
      <c r="AT126" s="210" t="s">
        <v>122</v>
      </c>
      <c r="AU126" s="210" t="s">
        <v>81</v>
      </c>
      <c r="AY126" s="14" t="s">
        <v>128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4" t="s">
        <v>88</v>
      </c>
      <c r="BK126" s="211">
        <f>ROUND(I126*H126,2)</f>
        <v>0</v>
      </c>
      <c r="BL126" s="14" t="s">
        <v>127</v>
      </c>
      <c r="BM126" s="210" t="s">
        <v>576</v>
      </c>
    </row>
    <row r="127" s="2" customFormat="1" ht="16.5" customHeight="1">
      <c r="A127" s="35"/>
      <c r="B127" s="36"/>
      <c r="C127" s="199" t="s">
        <v>162</v>
      </c>
      <c r="D127" s="199" t="s">
        <v>122</v>
      </c>
      <c r="E127" s="200" t="s">
        <v>577</v>
      </c>
      <c r="F127" s="201" t="s">
        <v>578</v>
      </c>
      <c r="G127" s="202" t="s">
        <v>579</v>
      </c>
      <c r="H127" s="203">
        <v>165.59999999999999</v>
      </c>
      <c r="I127" s="204"/>
      <c r="J127" s="205">
        <f>ROUND(I127*H127,2)</f>
        <v>0</v>
      </c>
      <c r="K127" s="201" t="s">
        <v>554</v>
      </c>
      <c r="L127" s="41"/>
      <c r="M127" s="206" t="s">
        <v>1</v>
      </c>
      <c r="N127" s="207" t="s">
        <v>46</v>
      </c>
      <c r="O127" s="88"/>
      <c r="P127" s="208">
        <f>O127*H127</f>
        <v>0</v>
      </c>
      <c r="Q127" s="208">
        <v>0.00264</v>
      </c>
      <c r="R127" s="208">
        <f>Q127*H127</f>
        <v>0.43718399999999996</v>
      </c>
      <c r="S127" s="208">
        <v>0</v>
      </c>
      <c r="T127" s="20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0" t="s">
        <v>127</v>
      </c>
      <c r="AT127" s="210" t="s">
        <v>122</v>
      </c>
      <c r="AU127" s="210" t="s">
        <v>81</v>
      </c>
      <c r="AY127" s="14" t="s">
        <v>128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4" t="s">
        <v>88</v>
      </c>
      <c r="BK127" s="211">
        <f>ROUND(I127*H127,2)</f>
        <v>0</v>
      </c>
      <c r="BL127" s="14" t="s">
        <v>127</v>
      </c>
      <c r="BM127" s="210" t="s">
        <v>580</v>
      </c>
    </row>
    <row r="128" s="2" customFormat="1" ht="16.5" customHeight="1">
      <c r="A128" s="35"/>
      <c r="B128" s="36"/>
      <c r="C128" s="199" t="s">
        <v>166</v>
      </c>
      <c r="D128" s="199" t="s">
        <v>122</v>
      </c>
      <c r="E128" s="200" t="s">
        <v>581</v>
      </c>
      <c r="F128" s="201" t="s">
        <v>582</v>
      </c>
      <c r="G128" s="202" t="s">
        <v>579</v>
      </c>
      <c r="H128" s="203">
        <v>165.59999999999999</v>
      </c>
      <c r="I128" s="204"/>
      <c r="J128" s="205">
        <f>ROUND(I128*H128,2)</f>
        <v>0</v>
      </c>
      <c r="K128" s="201" t="s">
        <v>554</v>
      </c>
      <c r="L128" s="41"/>
      <c r="M128" s="206" t="s">
        <v>1</v>
      </c>
      <c r="N128" s="207" t="s">
        <v>46</v>
      </c>
      <c r="O128" s="88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0" t="s">
        <v>127</v>
      </c>
      <c r="AT128" s="210" t="s">
        <v>122</v>
      </c>
      <c r="AU128" s="210" t="s">
        <v>81</v>
      </c>
      <c r="AY128" s="14" t="s">
        <v>128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4" t="s">
        <v>88</v>
      </c>
      <c r="BK128" s="211">
        <f>ROUND(I128*H128,2)</f>
        <v>0</v>
      </c>
      <c r="BL128" s="14" t="s">
        <v>127</v>
      </c>
      <c r="BM128" s="210" t="s">
        <v>583</v>
      </c>
    </row>
    <row r="129" s="2" customFormat="1" ht="24.15" customHeight="1">
      <c r="A129" s="35"/>
      <c r="B129" s="36"/>
      <c r="C129" s="199" t="s">
        <v>170</v>
      </c>
      <c r="D129" s="199" t="s">
        <v>122</v>
      </c>
      <c r="E129" s="200" t="s">
        <v>584</v>
      </c>
      <c r="F129" s="201" t="s">
        <v>585</v>
      </c>
      <c r="G129" s="202" t="s">
        <v>125</v>
      </c>
      <c r="H129" s="203">
        <v>41.399999999999999</v>
      </c>
      <c r="I129" s="204"/>
      <c r="J129" s="205">
        <f>ROUND(I129*H129,2)</f>
        <v>0</v>
      </c>
      <c r="K129" s="201" t="s">
        <v>554</v>
      </c>
      <c r="L129" s="41"/>
      <c r="M129" s="206" t="s">
        <v>1</v>
      </c>
      <c r="N129" s="207" t="s">
        <v>46</v>
      </c>
      <c r="O129" s="88"/>
      <c r="P129" s="208">
        <f>O129*H129</f>
        <v>0</v>
      </c>
      <c r="Q129" s="208">
        <v>2.5018699999999998</v>
      </c>
      <c r="R129" s="208">
        <f>Q129*H129</f>
        <v>103.57741799999999</v>
      </c>
      <c r="S129" s="208">
        <v>0</v>
      </c>
      <c r="T129" s="20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0" t="s">
        <v>127</v>
      </c>
      <c r="AT129" s="210" t="s">
        <v>122</v>
      </c>
      <c r="AU129" s="210" t="s">
        <v>81</v>
      </c>
      <c r="AY129" s="14" t="s">
        <v>128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4" t="s">
        <v>88</v>
      </c>
      <c r="BK129" s="211">
        <f>ROUND(I129*H129,2)</f>
        <v>0</v>
      </c>
      <c r="BL129" s="14" t="s">
        <v>127</v>
      </c>
      <c r="BM129" s="210" t="s">
        <v>586</v>
      </c>
    </row>
    <row r="130" s="2" customFormat="1" ht="24.15" customHeight="1">
      <c r="A130" s="35"/>
      <c r="B130" s="36"/>
      <c r="C130" s="199" t="s">
        <v>174</v>
      </c>
      <c r="D130" s="199" t="s">
        <v>122</v>
      </c>
      <c r="E130" s="200" t="s">
        <v>587</v>
      </c>
      <c r="F130" s="201" t="s">
        <v>588</v>
      </c>
      <c r="G130" s="202" t="s">
        <v>579</v>
      </c>
      <c r="H130" s="203">
        <v>23</v>
      </c>
      <c r="I130" s="204"/>
      <c r="J130" s="205">
        <f>ROUND(I130*H130,2)</f>
        <v>0</v>
      </c>
      <c r="K130" s="201" t="s">
        <v>554</v>
      </c>
      <c r="L130" s="41"/>
      <c r="M130" s="206" t="s">
        <v>1</v>
      </c>
      <c r="N130" s="207" t="s">
        <v>46</v>
      </c>
      <c r="O130" s="88"/>
      <c r="P130" s="208">
        <f>O130*H130</f>
        <v>0</v>
      </c>
      <c r="Q130" s="208">
        <v>0.00109</v>
      </c>
      <c r="R130" s="208">
        <f>Q130*H130</f>
        <v>0.025070000000000002</v>
      </c>
      <c r="S130" s="208">
        <v>0</v>
      </c>
      <c r="T130" s="20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0" t="s">
        <v>127</v>
      </c>
      <c r="AT130" s="210" t="s">
        <v>122</v>
      </c>
      <c r="AU130" s="210" t="s">
        <v>81</v>
      </c>
      <c r="AY130" s="14" t="s">
        <v>128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4" t="s">
        <v>88</v>
      </c>
      <c r="BK130" s="211">
        <f>ROUND(I130*H130,2)</f>
        <v>0</v>
      </c>
      <c r="BL130" s="14" t="s">
        <v>127</v>
      </c>
      <c r="BM130" s="210" t="s">
        <v>589</v>
      </c>
    </row>
    <row r="131" s="2" customFormat="1" ht="16.5" customHeight="1">
      <c r="A131" s="35"/>
      <c r="B131" s="36"/>
      <c r="C131" s="212" t="s">
        <v>178</v>
      </c>
      <c r="D131" s="212" t="s">
        <v>130</v>
      </c>
      <c r="E131" s="213" t="s">
        <v>590</v>
      </c>
      <c r="F131" s="214" t="s">
        <v>591</v>
      </c>
      <c r="G131" s="215" t="s">
        <v>592</v>
      </c>
      <c r="H131" s="216">
        <v>12</v>
      </c>
      <c r="I131" s="217"/>
      <c r="J131" s="218">
        <f>ROUND(I131*H131,2)</f>
        <v>0</v>
      </c>
      <c r="K131" s="214" t="s">
        <v>554</v>
      </c>
      <c r="L131" s="219"/>
      <c r="M131" s="220" t="s">
        <v>1</v>
      </c>
      <c r="N131" s="221" t="s">
        <v>46</v>
      </c>
      <c r="O131" s="88"/>
      <c r="P131" s="208">
        <f>O131*H131</f>
        <v>0</v>
      </c>
      <c r="Q131" s="208">
        <v>0.001</v>
      </c>
      <c r="R131" s="208">
        <f>Q131*H131</f>
        <v>0.012</v>
      </c>
      <c r="S131" s="208">
        <v>0</v>
      </c>
      <c r="T131" s="20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0" t="s">
        <v>134</v>
      </c>
      <c r="AT131" s="210" t="s">
        <v>130</v>
      </c>
      <c r="AU131" s="210" t="s">
        <v>81</v>
      </c>
      <c r="AY131" s="14" t="s">
        <v>128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4" t="s">
        <v>88</v>
      </c>
      <c r="BK131" s="211">
        <f>ROUND(I131*H131,2)</f>
        <v>0</v>
      </c>
      <c r="BL131" s="14" t="s">
        <v>127</v>
      </c>
      <c r="BM131" s="210" t="s">
        <v>593</v>
      </c>
    </row>
    <row r="132" s="2" customFormat="1" ht="24.15" customHeight="1">
      <c r="A132" s="35"/>
      <c r="B132" s="36"/>
      <c r="C132" s="199" t="s">
        <v>182</v>
      </c>
      <c r="D132" s="199" t="s">
        <v>122</v>
      </c>
      <c r="E132" s="200" t="s">
        <v>594</v>
      </c>
      <c r="F132" s="201" t="s">
        <v>595</v>
      </c>
      <c r="G132" s="202" t="s">
        <v>125</v>
      </c>
      <c r="H132" s="203">
        <v>41.399999999999999</v>
      </c>
      <c r="I132" s="204"/>
      <c r="J132" s="205">
        <f>ROUND(I132*H132,2)</f>
        <v>0</v>
      </c>
      <c r="K132" s="201" t="s">
        <v>554</v>
      </c>
      <c r="L132" s="41"/>
      <c r="M132" s="206" t="s">
        <v>1</v>
      </c>
      <c r="N132" s="207" t="s">
        <v>46</v>
      </c>
      <c r="O132" s="88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0" t="s">
        <v>268</v>
      </c>
      <c r="AT132" s="210" t="s">
        <v>122</v>
      </c>
      <c r="AU132" s="210" t="s">
        <v>81</v>
      </c>
      <c r="AY132" s="14" t="s">
        <v>128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4" t="s">
        <v>88</v>
      </c>
      <c r="BK132" s="211">
        <f>ROUND(I132*H132,2)</f>
        <v>0</v>
      </c>
      <c r="BL132" s="14" t="s">
        <v>268</v>
      </c>
      <c r="BM132" s="210" t="s">
        <v>596</v>
      </c>
    </row>
    <row r="133" s="2" customFormat="1" ht="24.15" customHeight="1">
      <c r="A133" s="35"/>
      <c r="B133" s="36"/>
      <c r="C133" s="199" t="s">
        <v>8</v>
      </c>
      <c r="D133" s="199" t="s">
        <v>122</v>
      </c>
      <c r="E133" s="200" t="s">
        <v>597</v>
      </c>
      <c r="F133" s="201" t="s">
        <v>598</v>
      </c>
      <c r="G133" s="202" t="s">
        <v>125</v>
      </c>
      <c r="H133" s="203">
        <v>15</v>
      </c>
      <c r="I133" s="204"/>
      <c r="J133" s="205">
        <f>ROUND(I133*H133,2)</f>
        <v>0</v>
      </c>
      <c r="K133" s="201" t="s">
        <v>554</v>
      </c>
      <c r="L133" s="41"/>
      <c r="M133" s="206" t="s">
        <v>1</v>
      </c>
      <c r="N133" s="207" t="s">
        <v>46</v>
      </c>
      <c r="O133" s="88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0" t="s">
        <v>127</v>
      </c>
      <c r="AT133" s="210" t="s">
        <v>122</v>
      </c>
      <c r="AU133" s="210" t="s">
        <v>81</v>
      </c>
      <c r="AY133" s="14" t="s">
        <v>128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4" t="s">
        <v>88</v>
      </c>
      <c r="BK133" s="211">
        <f>ROUND(I133*H133,2)</f>
        <v>0</v>
      </c>
      <c r="BL133" s="14" t="s">
        <v>127</v>
      </c>
      <c r="BM133" s="210" t="s">
        <v>599</v>
      </c>
    </row>
    <row r="134" s="2" customFormat="1" ht="24.15" customHeight="1">
      <c r="A134" s="35"/>
      <c r="B134" s="36"/>
      <c r="C134" s="199" t="s">
        <v>189</v>
      </c>
      <c r="D134" s="199" t="s">
        <v>122</v>
      </c>
      <c r="E134" s="200" t="s">
        <v>600</v>
      </c>
      <c r="F134" s="201" t="s">
        <v>601</v>
      </c>
      <c r="G134" s="202" t="s">
        <v>579</v>
      </c>
      <c r="H134" s="203">
        <v>3.6000000000000001</v>
      </c>
      <c r="I134" s="204"/>
      <c r="J134" s="205">
        <f>ROUND(I134*H134,2)</f>
        <v>0</v>
      </c>
      <c r="K134" s="201" t="s">
        <v>554</v>
      </c>
      <c r="L134" s="41"/>
      <c r="M134" s="206" t="s">
        <v>1</v>
      </c>
      <c r="N134" s="207" t="s">
        <v>46</v>
      </c>
      <c r="O134" s="88"/>
      <c r="P134" s="208">
        <f>O134*H134</f>
        <v>0</v>
      </c>
      <c r="Q134" s="208">
        <v>0</v>
      </c>
      <c r="R134" s="208">
        <f>Q134*H134</f>
        <v>0</v>
      </c>
      <c r="S134" s="208">
        <v>0.29499999999999998</v>
      </c>
      <c r="T134" s="209">
        <f>S134*H134</f>
        <v>1.0620000000000001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0" t="s">
        <v>127</v>
      </c>
      <c r="AT134" s="210" t="s">
        <v>122</v>
      </c>
      <c r="AU134" s="210" t="s">
        <v>81</v>
      </c>
      <c r="AY134" s="14" t="s">
        <v>128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4" t="s">
        <v>88</v>
      </c>
      <c r="BK134" s="211">
        <f>ROUND(I134*H134,2)</f>
        <v>0</v>
      </c>
      <c r="BL134" s="14" t="s">
        <v>127</v>
      </c>
      <c r="BM134" s="210" t="s">
        <v>602</v>
      </c>
    </row>
    <row r="135" s="2" customFormat="1" ht="37.8" customHeight="1">
      <c r="A135" s="35"/>
      <c r="B135" s="36"/>
      <c r="C135" s="199" t="s">
        <v>193</v>
      </c>
      <c r="D135" s="199" t="s">
        <v>122</v>
      </c>
      <c r="E135" s="200" t="s">
        <v>603</v>
      </c>
      <c r="F135" s="201" t="s">
        <v>604</v>
      </c>
      <c r="G135" s="202" t="s">
        <v>579</v>
      </c>
      <c r="H135" s="203">
        <v>3.6000000000000001</v>
      </c>
      <c r="I135" s="204"/>
      <c r="J135" s="205">
        <f>ROUND(I135*H135,2)</f>
        <v>0</v>
      </c>
      <c r="K135" s="201" t="s">
        <v>554</v>
      </c>
      <c r="L135" s="41"/>
      <c r="M135" s="206" t="s">
        <v>1</v>
      </c>
      <c r="N135" s="207" t="s">
        <v>46</v>
      </c>
      <c r="O135" s="88"/>
      <c r="P135" s="208">
        <f>O135*H135</f>
        <v>0</v>
      </c>
      <c r="Q135" s="208">
        <v>0.084250000000000005</v>
      </c>
      <c r="R135" s="208">
        <f>Q135*H135</f>
        <v>0.30330000000000001</v>
      </c>
      <c r="S135" s="208">
        <v>0</v>
      </c>
      <c r="T135" s="20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0" t="s">
        <v>127</v>
      </c>
      <c r="AT135" s="210" t="s">
        <v>122</v>
      </c>
      <c r="AU135" s="210" t="s">
        <v>81</v>
      </c>
      <c r="AY135" s="14" t="s">
        <v>128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4" t="s">
        <v>88</v>
      </c>
      <c r="BK135" s="211">
        <f>ROUND(I135*H135,2)</f>
        <v>0</v>
      </c>
      <c r="BL135" s="14" t="s">
        <v>127</v>
      </c>
      <c r="BM135" s="210" t="s">
        <v>605</v>
      </c>
    </row>
    <row r="136" s="2" customFormat="1" ht="24.15" customHeight="1">
      <c r="A136" s="35"/>
      <c r="B136" s="36"/>
      <c r="C136" s="199" t="s">
        <v>197</v>
      </c>
      <c r="D136" s="199" t="s">
        <v>122</v>
      </c>
      <c r="E136" s="200" t="s">
        <v>606</v>
      </c>
      <c r="F136" s="201" t="s">
        <v>575</v>
      </c>
      <c r="G136" s="202" t="s">
        <v>125</v>
      </c>
      <c r="H136" s="203">
        <v>0.17999999999999999</v>
      </c>
      <c r="I136" s="204"/>
      <c r="J136" s="205">
        <f>ROUND(I136*H136,2)</f>
        <v>0</v>
      </c>
      <c r="K136" s="201" t="s">
        <v>554</v>
      </c>
      <c r="L136" s="41"/>
      <c r="M136" s="206" t="s">
        <v>1</v>
      </c>
      <c r="N136" s="207" t="s">
        <v>46</v>
      </c>
      <c r="O136" s="88"/>
      <c r="P136" s="208">
        <f>O136*H136</f>
        <v>0</v>
      </c>
      <c r="Q136" s="208">
        <v>1.98</v>
      </c>
      <c r="R136" s="208">
        <f>Q136*H136</f>
        <v>0.35639999999999999</v>
      </c>
      <c r="S136" s="208">
        <v>0</v>
      </c>
      <c r="T136" s="20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0" t="s">
        <v>127</v>
      </c>
      <c r="AT136" s="210" t="s">
        <v>122</v>
      </c>
      <c r="AU136" s="210" t="s">
        <v>81</v>
      </c>
      <c r="AY136" s="14" t="s">
        <v>128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4" t="s">
        <v>88</v>
      </c>
      <c r="BK136" s="211">
        <f>ROUND(I136*H136,2)</f>
        <v>0</v>
      </c>
      <c r="BL136" s="14" t="s">
        <v>127</v>
      </c>
      <c r="BM136" s="210" t="s">
        <v>607</v>
      </c>
    </row>
    <row r="137" s="2" customFormat="1" ht="24.15" customHeight="1">
      <c r="A137" s="35"/>
      <c r="B137" s="36"/>
      <c r="C137" s="199" t="s">
        <v>201</v>
      </c>
      <c r="D137" s="199" t="s">
        <v>122</v>
      </c>
      <c r="E137" s="200" t="s">
        <v>608</v>
      </c>
      <c r="F137" s="201" t="s">
        <v>609</v>
      </c>
      <c r="G137" s="202" t="s">
        <v>139</v>
      </c>
      <c r="H137" s="203">
        <v>4</v>
      </c>
      <c r="I137" s="204"/>
      <c r="J137" s="205">
        <f>ROUND(I137*H137,2)</f>
        <v>0</v>
      </c>
      <c r="K137" s="201" t="s">
        <v>554</v>
      </c>
      <c r="L137" s="41"/>
      <c r="M137" s="206" t="s">
        <v>1</v>
      </c>
      <c r="N137" s="207" t="s">
        <v>46</v>
      </c>
      <c r="O137" s="88"/>
      <c r="P137" s="208">
        <f>O137*H137</f>
        <v>0</v>
      </c>
      <c r="Q137" s="208">
        <v>0.14321</v>
      </c>
      <c r="R137" s="208">
        <f>Q137*H137</f>
        <v>0.57284000000000002</v>
      </c>
      <c r="S137" s="208">
        <v>0</v>
      </c>
      <c r="T137" s="20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0" t="s">
        <v>127</v>
      </c>
      <c r="AT137" s="210" t="s">
        <v>122</v>
      </c>
      <c r="AU137" s="210" t="s">
        <v>81</v>
      </c>
      <c r="AY137" s="14" t="s">
        <v>128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4" t="s">
        <v>88</v>
      </c>
      <c r="BK137" s="211">
        <f>ROUND(I137*H137,2)</f>
        <v>0</v>
      </c>
      <c r="BL137" s="14" t="s">
        <v>127</v>
      </c>
      <c r="BM137" s="210" t="s">
        <v>610</v>
      </c>
    </row>
    <row r="138" s="2" customFormat="1" ht="24.15" customHeight="1">
      <c r="A138" s="35"/>
      <c r="B138" s="36"/>
      <c r="C138" s="199" t="s">
        <v>205</v>
      </c>
      <c r="D138" s="199" t="s">
        <v>122</v>
      </c>
      <c r="E138" s="200" t="s">
        <v>611</v>
      </c>
      <c r="F138" s="201" t="s">
        <v>612</v>
      </c>
      <c r="G138" s="202" t="s">
        <v>139</v>
      </c>
      <c r="H138" s="203">
        <v>4</v>
      </c>
      <c r="I138" s="204"/>
      <c r="J138" s="205">
        <f>ROUND(I138*H138,2)</f>
        <v>0</v>
      </c>
      <c r="K138" s="201" t="s">
        <v>554</v>
      </c>
      <c r="L138" s="41"/>
      <c r="M138" s="206" t="s">
        <v>1</v>
      </c>
      <c r="N138" s="207" t="s">
        <v>46</v>
      </c>
      <c r="O138" s="88"/>
      <c r="P138" s="208">
        <f>O138*H138</f>
        <v>0</v>
      </c>
      <c r="Q138" s="208">
        <v>0.072870000000000004</v>
      </c>
      <c r="R138" s="208">
        <f>Q138*H138</f>
        <v>0.29148000000000002</v>
      </c>
      <c r="S138" s="208">
        <v>0</v>
      </c>
      <c r="T138" s="20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0" t="s">
        <v>127</v>
      </c>
      <c r="AT138" s="210" t="s">
        <v>122</v>
      </c>
      <c r="AU138" s="210" t="s">
        <v>81</v>
      </c>
      <c r="AY138" s="14" t="s">
        <v>128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4" t="s">
        <v>88</v>
      </c>
      <c r="BK138" s="211">
        <f>ROUND(I138*H138,2)</f>
        <v>0</v>
      </c>
      <c r="BL138" s="14" t="s">
        <v>127</v>
      </c>
      <c r="BM138" s="210" t="s">
        <v>613</v>
      </c>
    </row>
    <row r="139" s="2" customFormat="1" ht="21.75" customHeight="1">
      <c r="A139" s="35"/>
      <c r="B139" s="36"/>
      <c r="C139" s="199" t="s">
        <v>7</v>
      </c>
      <c r="D139" s="199" t="s">
        <v>122</v>
      </c>
      <c r="E139" s="200" t="s">
        <v>614</v>
      </c>
      <c r="F139" s="201" t="s">
        <v>615</v>
      </c>
      <c r="G139" s="202" t="s">
        <v>160</v>
      </c>
      <c r="H139" s="203">
        <v>22</v>
      </c>
      <c r="I139" s="204"/>
      <c r="J139" s="205">
        <f>ROUND(I139*H139,2)</f>
        <v>0</v>
      </c>
      <c r="K139" s="201" t="s">
        <v>554</v>
      </c>
      <c r="L139" s="41"/>
      <c r="M139" s="206" t="s">
        <v>1</v>
      </c>
      <c r="N139" s="207" t="s">
        <v>46</v>
      </c>
      <c r="O139" s="88"/>
      <c r="P139" s="208">
        <f>O139*H139</f>
        <v>0</v>
      </c>
      <c r="Q139" s="208">
        <v>0.0076</v>
      </c>
      <c r="R139" s="208">
        <f>Q139*H139</f>
        <v>0.16719999999999999</v>
      </c>
      <c r="S139" s="208">
        <v>0</v>
      </c>
      <c r="T139" s="20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0" t="s">
        <v>268</v>
      </c>
      <c r="AT139" s="210" t="s">
        <v>122</v>
      </c>
      <c r="AU139" s="210" t="s">
        <v>81</v>
      </c>
      <c r="AY139" s="14" t="s">
        <v>128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4" t="s">
        <v>88</v>
      </c>
      <c r="BK139" s="211">
        <f>ROUND(I139*H139,2)</f>
        <v>0</v>
      </c>
      <c r="BL139" s="14" t="s">
        <v>268</v>
      </c>
      <c r="BM139" s="210" t="s">
        <v>616</v>
      </c>
    </row>
    <row r="140" s="2" customFormat="1" ht="24.15" customHeight="1">
      <c r="A140" s="35"/>
      <c r="B140" s="36"/>
      <c r="C140" s="199" t="s">
        <v>212</v>
      </c>
      <c r="D140" s="199" t="s">
        <v>122</v>
      </c>
      <c r="E140" s="200" t="s">
        <v>617</v>
      </c>
      <c r="F140" s="201" t="s">
        <v>618</v>
      </c>
      <c r="G140" s="202" t="s">
        <v>139</v>
      </c>
      <c r="H140" s="203">
        <v>144</v>
      </c>
      <c r="I140" s="204"/>
      <c r="J140" s="205">
        <f>ROUND(I140*H140,2)</f>
        <v>0</v>
      </c>
      <c r="K140" s="201" t="s">
        <v>554</v>
      </c>
      <c r="L140" s="41"/>
      <c r="M140" s="206" t="s">
        <v>1</v>
      </c>
      <c r="N140" s="207" t="s">
        <v>46</v>
      </c>
      <c r="O140" s="88"/>
      <c r="P140" s="208">
        <f>O140*H140</f>
        <v>0</v>
      </c>
      <c r="Q140" s="208">
        <v>0.0019</v>
      </c>
      <c r="R140" s="208">
        <f>Q140*H140</f>
        <v>0.27360000000000001</v>
      </c>
      <c r="S140" s="208">
        <v>0</v>
      </c>
      <c r="T140" s="20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0" t="s">
        <v>268</v>
      </c>
      <c r="AT140" s="210" t="s">
        <v>122</v>
      </c>
      <c r="AU140" s="210" t="s">
        <v>81</v>
      </c>
      <c r="AY140" s="14" t="s">
        <v>128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4" t="s">
        <v>88</v>
      </c>
      <c r="BK140" s="211">
        <f>ROUND(I140*H140,2)</f>
        <v>0</v>
      </c>
      <c r="BL140" s="14" t="s">
        <v>268</v>
      </c>
      <c r="BM140" s="210" t="s">
        <v>619</v>
      </c>
    </row>
    <row r="141" s="2" customFormat="1" ht="33" customHeight="1">
      <c r="A141" s="35"/>
      <c r="B141" s="36"/>
      <c r="C141" s="199" t="s">
        <v>216</v>
      </c>
      <c r="D141" s="199" t="s">
        <v>122</v>
      </c>
      <c r="E141" s="200" t="s">
        <v>620</v>
      </c>
      <c r="F141" s="201" t="s">
        <v>621</v>
      </c>
      <c r="G141" s="202" t="s">
        <v>139</v>
      </c>
      <c r="H141" s="203">
        <v>45</v>
      </c>
      <c r="I141" s="204"/>
      <c r="J141" s="205">
        <f>ROUND(I141*H141,2)</f>
        <v>0</v>
      </c>
      <c r="K141" s="201" t="s">
        <v>554</v>
      </c>
      <c r="L141" s="41"/>
      <c r="M141" s="206" t="s">
        <v>1</v>
      </c>
      <c r="N141" s="207" t="s">
        <v>46</v>
      </c>
      <c r="O141" s="88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0" t="s">
        <v>268</v>
      </c>
      <c r="AT141" s="210" t="s">
        <v>122</v>
      </c>
      <c r="AU141" s="210" t="s">
        <v>81</v>
      </c>
      <c r="AY141" s="14" t="s">
        <v>128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4" t="s">
        <v>88</v>
      </c>
      <c r="BK141" s="211">
        <f>ROUND(I141*H141,2)</f>
        <v>0</v>
      </c>
      <c r="BL141" s="14" t="s">
        <v>268</v>
      </c>
      <c r="BM141" s="210" t="s">
        <v>622</v>
      </c>
    </row>
    <row r="142" s="2" customFormat="1" ht="16.5" customHeight="1">
      <c r="A142" s="35"/>
      <c r="B142" s="36"/>
      <c r="C142" s="212" t="s">
        <v>220</v>
      </c>
      <c r="D142" s="212" t="s">
        <v>130</v>
      </c>
      <c r="E142" s="213" t="s">
        <v>623</v>
      </c>
      <c r="F142" s="214" t="s">
        <v>624</v>
      </c>
      <c r="G142" s="215" t="s">
        <v>139</v>
      </c>
      <c r="H142" s="216">
        <v>69.200000000000003</v>
      </c>
      <c r="I142" s="217"/>
      <c r="J142" s="218">
        <f>ROUND(I142*H142,2)</f>
        <v>0</v>
      </c>
      <c r="K142" s="214" t="s">
        <v>1</v>
      </c>
      <c r="L142" s="219"/>
      <c r="M142" s="220" t="s">
        <v>1</v>
      </c>
      <c r="N142" s="221" t="s">
        <v>46</v>
      </c>
      <c r="O142" s="88"/>
      <c r="P142" s="208">
        <f>O142*H142</f>
        <v>0</v>
      </c>
      <c r="Q142" s="208">
        <v>0.0072500000000000004</v>
      </c>
      <c r="R142" s="208">
        <f>Q142*H142</f>
        <v>0.50170000000000003</v>
      </c>
      <c r="S142" s="208">
        <v>0</v>
      </c>
      <c r="T142" s="20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0" t="s">
        <v>273</v>
      </c>
      <c r="AT142" s="210" t="s">
        <v>130</v>
      </c>
      <c r="AU142" s="210" t="s">
        <v>81</v>
      </c>
      <c r="AY142" s="14" t="s">
        <v>128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4" t="s">
        <v>88</v>
      </c>
      <c r="BK142" s="211">
        <f>ROUND(I142*H142,2)</f>
        <v>0</v>
      </c>
      <c r="BL142" s="14" t="s">
        <v>268</v>
      </c>
      <c r="BM142" s="210" t="s">
        <v>625</v>
      </c>
    </row>
    <row r="143" s="2" customFormat="1" ht="24.15" customHeight="1">
      <c r="A143" s="35"/>
      <c r="B143" s="36"/>
      <c r="C143" s="199" t="s">
        <v>224</v>
      </c>
      <c r="D143" s="199" t="s">
        <v>122</v>
      </c>
      <c r="E143" s="200" t="s">
        <v>626</v>
      </c>
      <c r="F143" s="201" t="s">
        <v>627</v>
      </c>
      <c r="G143" s="202" t="s">
        <v>133</v>
      </c>
      <c r="H143" s="203">
        <v>118.44</v>
      </c>
      <c r="I143" s="204"/>
      <c r="J143" s="205">
        <f>ROUND(I143*H143,2)</f>
        <v>0</v>
      </c>
      <c r="K143" s="201" t="s">
        <v>554</v>
      </c>
      <c r="L143" s="41"/>
      <c r="M143" s="206" t="s">
        <v>1</v>
      </c>
      <c r="N143" s="207" t="s">
        <v>46</v>
      </c>
      <c r="O143" s="88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0" t="s">
        <v>127</v>
      </c>
      <c r="AT143" s="210" t="s">
        <v>122</v>
      </c>
      <c r="AU143" s="210" t="s">
        <v>81</v>
      </c>
      <c r="AY143" s="14" t="s">
        <v>128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4" t="s">
        <v>88</v>
      </c>
      <c r="BK143" s="211">
        <f>ROUND(I143*H143,2)</f>
        <v>0</v>
      </c>
      <c r="BL143" s="14" t="s">
        <v>127</v>
      </c>
      <c r="BM143" s="210" t="s">
        <v>628</v>
      </c>
    </row>
    <row r="144" s="2" customFormat="1" ht="24.15" customHeight="1">
      <c r="A144" s="35"/>
      <c r="B144" s="36"/>
      <c r="C144" s="199" t="s">
        <v>228</v>
      </c>
      <c r="D144" s="199" t="s">
        <v>122</v>
      </c>
      <c r="E144" s="200" t="s">
        <v>629</v>
      </c>
      <c r="F144" s="201" t="s">
        <v>630</v>
      </c>
      <c r="G144" s="202" t="s">
        <v>133</v>
      </c>
      <c r="H144" s="203">
        <v>1776.5999999999999</v>
      </c>
      <c r="I144" s="204"/>
      <c r="J144" s="205">
        <f>ROUND(I144*H144,2)</f>
        <v>0</v>
      </c>
      <c r="K144" s="201" t="s">
        <v>554</v>
      </c>
      <c r="L144" s="41"/>
      <c r="M144" s="206" t="s">
        <v>1</v>
      </c>
      <c r="N144" s="207" t="s">
        <v>46</v>
      </c>
      <c r="O144" s="88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0" t="s">
        <v>127</v>
      </c>
      <c r="AT144" s="210" t="s">
        <v>122</v>
      </c>
      <c r="AU144" s="210" t="s">
        <v>81</v>
      </c>
      <c r="AY144" s="14" t="s">
        <v>128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4" t="s">
        <v>88</v>
      </c>
      <c r="BK144" s="211">
        <f>ROUND(I144*H144,2)</f>
        <v>0</v>
      </c>
      <c r="BL144" s="14" t="s">
        <v>127</v>
      </c>
      <c r="BM144" s="210" t="s">
        <v>631</v>
      </c>
    </row>
    <row r="145" s="2" customFormat="1" ht="37.8" customHeight="1">
      <c r="A145" s="35"/>
      <c r="B145" s="36"/>
      <c r="C145" s="199" t="s">
        <v>232</v>
      </c>
      <c r="D145" s="199" t="s">
        <v>122</v>
      </c>
      <c r="E145" s="200" t="s">
        <v>632</v>
      </c>
      <c r="F145" s="201" t="s">
        <v>633</v>
      </c>
      <c r="G145" s="202" t="s">
        <v>133</v>
      </c>
      <c r="H145" s="203">
        <v>118.44</v>
      </c>
      <c r="I145" s="204"/>
      <c r="J145" s="205">
        <f>ROUND(I145*H145,2)</f>
        <v>0</v>
      </c>
      <c r="K145" s="201" t="s">
        <v>554</v>
      </c>
      <c r="L145" s="41"/>
      <c r="M145" s="206" t="s">
        <v>1</v>
      </c>
      <c r="N145" s="207" t="s">
        <v>46</v>
      </c>
      <c r="O145" s="88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0" t="s">
        <v>127</v>
      </c>
      <c r="AT145" s="210" t="s">
        <v>122</v>
      </c>
      <c r="AU145" s="210" t="s">
        <v>81</v>
      </c>
      <c r="AY145" s="14" t="s">
        <v>128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4" t="s">
        <v>88</v>
      </c>
      <c r="BK145" s="211">
        <f>ROUND(I145*H145,2)</f>
        <v>0</v>
      </c>
      <c r="BL145" s="14" t="s">
        <v>127</v>
      </c>
      <c r="BM145" s="210" t="s">
        <v>634</v>
      </c>
    </row>
    <row r="146" s="12" customFormat="1" ht="25.92" customHeight="1">
      <c r="A146" s="12"/>
      <c r="B146" s="222"/>
      <c r="C146" s="223"/>
      <c r="D146" s="224" t="s">
        <v>80</v>
      </c>
      <c r="E146" s="225" t="s">
        <v>635</v>
      </c>
      <c r="F146" s="225" t="s">
        <v>636</v>
      </c>
      <c r="G146" s="223"/>
      <c r="H146" s="223"/>
      <c r="I146" s="226"/>
      <c r="J146" s="227">
        <f>BK146</f>
        <v>0</v>
      </c>
      <c r="K146" s="223"/>
      <c r="L146" s="228"/>
      <c r="M146" s="229"/>
      <c r="N146" s="230"/>
      <c r="O146" s="230"/>
      <c r="P146" s="231">
        <f>P147</f>
        <v>0</v>
      </c>
      <c r="Q146" s="230"/>
      <c r="R146" s="231">
        <f>R147</f>
        <v>0</v>
      </c>
      <c r="S146" s="230"/>
      <c r="T146" s="23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3" t="s">
        <v>91</v>
      </c>
      <c r="AT146" s="234" t="s">
        <v>80</v>
      </c>
      <c r="AU146" s="234" t="s">
        <v>81</v>
      </c>
      <c r="AY146" s="233" t="s">
        <v>128</v>
      </c>
      <c r="BK146" s="235">
        <f>BK147</f>
        <v>0</v>
      </c>
    </row>
    <row r="147" s="12" customFormat="1" ht="22.8" customHeight="1">
      <c r="A147" s="12"/>
      <c r="B147" s="222"/>
      <c r="C147" s="223"/>
      <c r="D147" s="224" t="s">
        <v>80</v>
      </c>
      <c r="E147" s="236" t="s">
        <v>637</v>
      </c>
      <c r="F147" s="236" t="s">
        <v>638</v>
      </c>
      <c r="G147" s="223"/>
      <c r="H147" s="223"/>
      <c r="I147" s="226"/>
      <c r="J147" s="237">
        <f>BK147</f>
        <v>0</v>
      </c>
      <c r="K147" s="223"/>
      <c r="L147" s="228"/>
      <c r="M147" s="229"/>
      <c r="N147" s="230"/>
      <c r="O147" s="230"/>
      <c r="P147" s="231">
        <f>P148</f>
        <v>0</v>
      </c>
      <c r="Q147" s="230"/>
      <c r="R147" s="231">
        <f>R148</f>
        <v>0</v>
      </c>
      <c r="S147" s="230"/>
      <c r="T147" s="23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3" t="s">
        <v>91</v>
      </c>
      <c r="AT147" s="234" t="s">
        <v>80</v>
      </c>
      <c r="AU147" s="234" t="s">
        <v>88</v>
      </c>
      <c r="AY147" s="233" t="s">
        <v>128</v>
      </c>
      <c r="BK147" s="235">
        <f>BK148</f>
        <v>0</v>
      </c>
    </row>
    <row r="148" s="2" customFormat="1" ht="24.15" customHeight="1">
      <c r="A148" s="35"/>
      <c r="B148" s="36"/>
      <c r="C148" s="199" t="s">
        <v>236</v>
      </c>
      <c r="D148" s="199" t="s">
        <v>122</v>
      </c>
      <c r="E148" s="200" t="s">
        <v>639</v>
      </c>
      <c r="F148" s="201" t="s">
        <v>640</v>
      </c>
      <c r="G148" s="202" t="s">
        <v>133</v>
      </c>
      <c r="H148" s="203">
        <v>20</v>
      </c>
      <c r="I148" s="204"/>
      <c r="J148" s="205">
        <f>ROUND(I148*H148,2)</f>
        <v>0</v>
      </c>
      <c r="K148" s="201" t="s">
        <v>554</v>
      </c>
      <c r="L148" s="41"/>
      <c r="M148" s="238" t="s">
        <v>1</v>
      </c>
      <c r="N148" s="239" t="s">
        <v>46</v>
      </c>
      <c r="O148" s="240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0" t="s">
        <v>189</v>
      </c>
      <c r="AT148" s="210" t="s">
        <v>122</v>
      </c>
      <c r="AU148" s="210" t="s">
        <v>91</v>
      </c>
      <c r="AY148" s="14" t="s">
        <v>128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4" t="s">
        <v>88</v>
      </c>
      <c r="BK148" s="211">
        <f>ROUND(I148*H148,2)</f>
        <v>0</v>
      </c>
      <c r="BL148" s="14" t="s">
        <v>189</v>
      </c>
      <c r="BM148" s="210" t="s">
        <v>641</v>
      </c>
    </row>
    <row r="149" s="2" customFormat="1" ht="6.96" customHeight="1">
      <c r="A149" s="35"/>
      <c r="B149" s="63"/>
      <c r="C149" s="64"/>
      <c r="D149" s="64"/>
      <c r="E149" s="64"/>
      <c r="F149" s="64"/>
      <c r="G149" s="64"/>
      <c r="H149" s="64"/>
      <c r="I149" s="64"/>
      <c r="J149" s="64"/>
      <c r="K149" s="64"/>
      <c r="L149" s="41"/>
      <c r="M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</row>
  </sheetData>
  <sheetProtection sheet="1" autoFilter="0" formatColumns="0" formatRows="0" objects="1" scenarios="1" spinCount="100000" saltValue="cZKAIPWNECC4YM+MixrsBPJoH7QxTwHscki3o8Lvi28LTZufSFbaXgiBtHRaM2hyqs26lBVK0iEhuGiuRIZRiA==" hashValue="QjOMpGSkHk+elHTxlxh0d1Lc1Wg6vMgommGV0hpRUHpCyJK4uve/xQGGfDeJvozW237Qjnz9/Dfcbw8NevKfbA==" algorithmName="SHA-512" password="CC35"/>
  <autoFilter ref="C117:K14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91</v>
      </c>
    </row>
    <row r="4" s="1" customFormat="1" ht="24.96" customHeight="1">
      <c r="B4" s="17"/>
      <c r="D4" s="135" t="s">
        <v>98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osvětlení v žst Dětřichov nad Bystřicí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642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90</v>
      </c>
      <c r="G11" s="35"/>
      <c r="H11" s="35"/>
      <c r="I11" s="137" t="s">
        <v>20</v>
      </c>
      <c r="J11" s="140" t="s">
        <v>21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22</v>
      </c>
      <c r="E12" s="35"/>
      <c r="F12" s="140" t="s">
        <v>101</v>
      </c>
      <c r="G12" s="35"/>
      <c r="H12" s="35"/>
      <c r="I12" s="137" t="s">
        <v>24</v>
      </c>
      <c r="J12" s="141" t="str">
        <f>'Rekapitulace stavby'!AN8</f>
        <v>25. 1. 2023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26</v>
      </c>
      <c r="E14" s="35"/>
      <c r="F14" s="35"/>
      <c r="G14" s="35"/>
      <c r="H14" s="35"/>
      <c r="I14" s="137" t="s">
        <v>27</v>
      </c>
      <c r="J14" s="140" t="s">
        <v>28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29</v>
      </c>
      <c r="F15" s="35"/>
      <c r="G15" s="35"/>
      <c r="H15" s="35"/>
      <c r="I15" s="137" t="s">
        <v>30</v>
      </c>
      <c r="J15" s="140" t="s">
        <v>31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32</v>
      </c>
      <c r="E17" s="35"/>
      <c r="F17" s="35"/>
      <c r="G17" s="35"/>
      <c r="H17" s="35"/>
      <c r="I17" s="137" t="s">
        <v>27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30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34</v>
      </c>
      <c r="E20" s="35"/>
      <c r="F20" s="35"/>
      <c r="G20" s="35"/>
      <c r="H20" s="35"/>
      <c r="I20" s="137" t="s">
        <v>27</v>
      </c>
      <c r="J20" s="140" t="s">
        <v>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36</v>
      </c>
      <c r="F21" s="35"/>
      <c r="G21" s="35"/>
      <c r="H21" s="35"/>
      <c r="I21" s="137" t="s">
        <v>30</v>
      </c>
      <c r="J21" s="140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39</v>
      </c>
      <c r="E23" s="35"/>
      <c r="F23" s="35"/>
      <c r="G23" s="35"/>
      <c r="H23" s="35"/>
      <c r="I23" s="137" t="s">
        <v>27</v>
      </c>
      <c r="J23" s="140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36</v>
      </c>
      <c r="F24" s="35"/>
      <c r="G24" s="35"/>
      <c r="H24" s="35"/>
      <c r="I24" s="137" t="s">
        <v>30</v>
      </c>
      <c r="J24" s="140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40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41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43</v>
      </c>
      <c r="G32" s="35"/>
      <c r="H32" s="35"/>
      <c r="I32" s="149" t="s">
        <v>42</v>
      </c>
      <c r="J32" s="149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45</v>
      </c>
      <c r="E33" s="137" t="s">
        <v>46</v>
      </c>
      <c r="F33" s="151">
        <f>ROUND((SUM(BE116:BE123)),  2)</f>
        <v>0</v>
      </c>
      <c r="G33" s="35"/>
      <c r="H33" s="35"/>
      <c r="I33" s="152">
        <v>0.20999999999999999</v>
      </c>
      <c r="J33" s="151">
        <f>ROUND(((SUM(BE116:BE123))*I33),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47</v>
      </c>
      <c r="F34" s="151">
        <f>ROUND((SUM(BF116:BF123)),  2)</f>
        <v>0</v>
      </c>
      <c r="G34" s="35"/>
      <c r="H34" s="35"/>
      <c r="I34" s="152">
        <v>0.14999999999999999</v>
      </c>
      <c r="J34" s="151">
        <f>ROUND(((SUM(BF116:BF123))*I34),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48</v>
      </c>
      <c r="F35" s="151">
        <f>ROUND((SUM(BG116:BG123)),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49</v>
      </c>
      <c r="F36" s="151">
        <f>ROUND((SUM(BH116:BH123)),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50</v>
      </c>
      <c r="F37" s="151">
        <f>ROUND((SUM(BI116:BI123)),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51</v>
      </c>
      <c r="E39" s="155"/>
      <c r="F39" s="155"/>
      <c r="G39" s="156" t="s">
        <v>52</v>
      </c>
      <c r="H39" s="157" t="s">
        <v>53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54</v>
      </c>
      <c r="E50" s="161"/>
      <c r="F50" s="161"/>
      <c r="G50" s="160" t="s">
        <v>55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56</v>
      </c>
      <c r="E61" s="163"/>
      <c r="F61" s="164" t="s">
        <v>57</v>
      </c>
      <c r="G61" s="162" t="s">
        <v>56</v>
      </c>
      <c r="H61" s="163"/>
      <c r="I61" s="163"/>
      <c r="J61" s="165" t="s">
        <v>57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58</v>
      </c>
      <c r="E65" s="166"/>
      <c r="F65" s="166"/>
      <c r="G65" s="160" t="s">
        <v>59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56</v>
      </c>
      <c r="E76" s="163"/>
      <c r="F76" s="164" t="s">
        <v>57</v>
      </c>
      <c r="G76" s="162" t="s">
        <v>56</v>
      </c>
      <c r="H76" s="163"/>
      <c r="I76" s="163"/>
      <c r="J76" s="165" t="s">
        <v>57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osvětlení v žst Dětřichov nad Bystřicí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Dětřichov nB</v>
      </c>
      <c r="G89" s="37"/>
      <c r="H89" s="37"/>
      <c r="I89" s="29" t="s">
        <v>24</v>
      </c>
      <c r="J89" s="76" t="str">
        <f>IF(J12="","",J12)</f>
        <v>25. 1. 2023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Správa železnic, státní organizace</v>
      </c>
      <c r="G91" s="37"/>
      <c r="H91" s="37"/>
      <c r="I91" s="29" t="s">
        <v>34</v>
      </c>
      <c r="J91" s="33" t="str">
        <f>E21</f>
        <v>SB projekt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29" t="s">
        <v>39</v>
      </c>
      <c r="J92" s="33" t="str">
        <f>E24</f>
        <v>SB projekt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103</v>
      </c>
      <c r="D94" s="173"/>
      <c r="E94" s="173"/>
      <c r="F94" s="173"/>
      <c r="G94" s="173"/>
      <c r="H94" s="173"/>
      <c r="I94" s="173"/>
      <c r="J94" s="174" t="s">
        <v>104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105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106</v>
      </c>
    </row>
    <row r="97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109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Oprava osvětlení v žst Dětřichov nad Bystřicí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99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VRN - Vedlejší rozpočtové náklady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22</v>
      </c>
      <c r="D110" s="37"/>
      <c r="E110" s="37"/>
      <c r="F110" s="24" t="str">
        <f>F12</f>
        <v>Dětřichov nB</v>
      </c>
      <c r="G110" s="37"/>
      <c r="H110" s="37"/>
      <c r="I110" s="29" t="s">
        <v>24</v>
      </c>
      <c r="J110" s="76" t="str">
        <f>IF(J12="","",J12)</f>
        <v>25. 1. 2023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26</v>
      </c>
      <c r="D112" s="37"/>
      <c r="E112" s="37"/>
      <c r="F112" s="24" t="str">
        <f>E15</f>
        <v>Správa železnic, státní organizace</v>
      </c>
      <c r="G112" s="37"/>
      <c r="H112" s="37"/>
      <c r="I112" s="29" t="s">
        <v>34</v>
      </c>
      <c r="J112" s="33" t="str">
        <f>E21</f>
        <v>SB projekt s.r.o.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32</v>
      </c>
      <c r="D113" s="37"/>
      <c r="E113" s="37"/>
      <c r="F113" s="24" t="str">
        <f>IF(E18="","",E18)</f>
        <v>Vyplň údaj</v>
      </c>
      <c r="G113" s="37"/>
      <c r="H113" s="37"/>
      <c r="I113" s="29" t="s">
        <v>39</v>
      </c>
      <c r="J113" s="33" t="str">
        <f>E24</f>
        <v>SB projekt s.r.o.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110</v>
      </c>
      <c r="D115" s="191" t="s">
        <v>66</v>
      </c>
      <c r="E115" s="191" t="s">
        <v>62</v>
      </c>
      <c r="F115" s="191" t="s">
        <v>63</v>
      </c>
      <c r="G115" s="191" t="s">
        <v>111</v>
      </c>
      <c r="H115" s="191" t="s">
        <v>112</v>
      </c>
      <c r="I115" s="191" t="s">
        <v>113</v>
      </c>
      <c r="J115" s="191" t="s">
        <v>104</v>
      </c>
      <c r="K115" s="192" t="s">
        <v>114</v>
      </c>
      <c r="L115" s="193"/>
      <c r="M115" s="97" t="s">
        <v>1</v>
      </c>
      <c r="N115" s="98" t="s">
        <v>45</v>
      </c>
      <c r="O115" s="98" t="s">
        <v>115</v>
      </c>
      <c r="P115" s="98" t="s">
        <v>116</v>
      </c>
      <c r="Q115" s="98" t="s">
        <v>117</v>
      </c>
      <c r="R115" s="98" t="s">
        <v>118</v>
      </c>
      <c r="S115" s="98" t="s">
        <v>119</v>
      </c>
      <c r="T115" s="99" t="s">
        <v>120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121</v>
      </c>
      <c r="D116" s="37"/>
      <c r="E116" s="37"/>
      <c r="F116" s="37"/>
      <c r="G116" s="37"/>
      <c r="H116" s="37"/>
      <c r="I116" s="37"/>
      <c r="J116" s="194">
        <f>BK116</f>
        <v>0</v>
      </c>
      <c r="K116" s="37"/>
      <c r="L116" s="41"/>
      <c r="M116" s="100"/>
      <c r="N116" s="195"/>
      <c r="O116" s="101"/>
      <c r="P116" s="196">
        <f>SUM(P117:P123)</f>
        <v>0</v>
      </c>
      <c r="Q116" s="101"/>
      <c r="R116" s="196">
        <f>SUM(R117:R123)</f>
        <v>0.029700000000000004</v>
      </c>
      <c r="S116" s="101"/>
      <c r="T116" s="197">
        <f>SUM(T117:T123)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80</v>
      </c>
      <c r="AU116" s="14" t="s">
        <v>106</v>
      </c>
      <c r="BK116" s="198">
        <f>SUM(BK117:BK123)</f>
        <v>0</v>
      </c>
    </row>
    <row r="117" s="2" customFormat="1" ht="16.5" customHeight="1">
      <c r="A117" s="35"/>
      <c r="B117" s="36"/>
      <c r="C117" s="199" t="s">
        <v>88</v>
      </c>
      <c r="D117" s="199" t="s">
        <v>122</v>
      </c>
      <c r="E117" s="200" t="s">
        <v>643</v>
      </c>
      <c r="F117" s="201" t="s">
        <v>644</v>
      </c>
      <c r="G117" s="202" t="s">
        <v>645</v>
      </c>
      <c r="H117" s="203">
        <v>1</v>
      </c>
      <c r="I117" s="204"/>
      <c r="J117" s="205">
        <f>ROUND(I117*H117,2)</f>
        <v>0</v>
      </c>
      <c r="K117" s="201" t="s">
        <v>554</v>
      </c>
      <c r="L117" s="41"/>
      <c r="M117" s="206" t="s">
        <v>1</v>
      </c>
      <c r="N117" s="207" t="s">
        <v>46</v>
      </c>
      <c r="O117" s="88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0" t="s">
        <v>646</v>
      </c>
      <c r="AT117" s="210" t="s">
        <v>122</v>
      </c>
      <c r="AU117" s="210" t="s">
        <v>81</v>
      </c>
      <c r="AY117" s="14" t="s">
        <v>128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4" t="s">
        <v>88</v>
      </c>
      <c r="BK117" s="211">
        <f>ROUND(I117*H117,2)</f>
        <v>0</v>
      </c>
      <c r="BL117" s="14" t="s">
        <v>646</v>
      </c>
      <c r="BM117" s="210" t="s">
        <v>647</v>
      </c>
    </row>
    <row r="118" s="2" customFormat="1" ht="16.5" customHeight="1">
      <c r="A118" s="35"/>
      <c r="B118" s="36"/>
      <c r="C118" s="199" t="s">
        <v>91</v>
      </c>
      <c r="D118" s="199" t="s">
        <v>122</v>
      </c>
      <c r="E118" s="200" t="s">
        <v>648</v>
      </c>
      <c r="F118" s="201" t="s">
        <v>649</v>
      </c>
      <c r="G118" s="202" t="s">
        <v>645</v>
      </c>
      <c r="H118" s="203">
        <v>1</v>
      </c>
      <c r="I118" s="204"/>
      <c r="J118" s="205">
        <f>ROUND(I118*H118,2)</f>
        <v>0</v>
      </c>
      <c r="K118" s="201" t="s">
        <v>554</v>
      </c>
      <c r="L118" s="41"/>
      <c r="M118" s="206" t="s">
        <v>1</v>
      </c>
      <c r="N118" s="207" t="s">
        <v>46</v>
      </c>
      <c r="O118" s="88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0" t="s">
        <v>646</v>
      </c>
      <c r="AT118" s="210" t="s">
        <v>122</v>
      </c>
      <c r="AU118" s="210" t="s">
        <v>81</v>
      </c>
      <c r="AY118" s="14" t="s">
        <v>128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4" t="s">
        <v>88</v>
      </c>
      <c r="BK118" s="211">
        <f>ROUND(I118*H118,2)</f>
        <v>0</v>
      </c>
      <c r="BL118" s="14" t="s">
        <v>646</v>
      </c>
      <c r="BM118" s="210" t="s">
        <v>650</v>
      </c>
    </row>
    <row r="119" s="2" customFormat="1" ht="16.5" customHeight="1">
      <c r="A119" s="35"/>
      <c r="B119" s="36"/>
      <c r="C119" s="199" t="s">
        <v>136</v>
      </c>
      <c r="D119" s="199" t="s">
        <v>122</v>
      </c>
      <c r="E119" s="200" t="s">
        <v>651</v>
      </c>
      <c r="F119" s="201" t="s">
        <v>652</v>
      </c>
      <c r="G119" s="202" t="s">
        <v>645</v>
      </c>
      <c r="H119" s="203">
        <v>1</v>
      </c>
      <c r="I119" s="204"/>
      <c r="J119" s="205">
        <f>ROUND(I119*H119,2)</f>
        <v>0</v>
      </c>
      <c r="K119" s="201" t="s">
        <v>554</v>
      </c>
      <c r="L119" s="41"/>
      <c r="M119" s="206" t="s">
        <v>1</v>
      </c>
      <c r="N119" s="207" t="s">
        <v>46</v>
      </c>
      <c r="O119" s="88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0" t="s">
        <v>646</v>
      </c>
      <c r="AT119" s="210" t="s">
        <v>122</v>
      </c>
      <c r="AU119" s="210" t="s">
        <v>81</v>
      </c>
      <c r="AY119" s="14" t="s">
        <v>128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4" t="s">
        <v>88</v>
      </c>
      <c r="BK119" s="211">
        <f>ROUND(I119*H119,2)</f>
        <v>0</v>
      </c>
      <c r="BL119" s="14" t="s">
        <v>646</v>
      </c>
      <c r="BM119" s="210" t="s">
        <v>653</v>
      </c>
    </row>
    <row r="120" s="2" customFormat="1" ht="16.5" customHeight="1">
      <c r="A120" s="35"/>
      <c r="B120" s="36"/>
      <c r="C120" s="199" t="s">
        <v>127</v>
      </c>
      <c r="D120" s="199" t="s">
        <v>122</v>
      </c>
      <c r="E120" s="200" t="s">
        <v>654</v>
      </c>
      <c r="F120" s="201" t="s">
        <v>655</v>
      </c>
      <c r="G120" s="202" t="s">
        <v>645</v>
      </c>
      <c r="H120" s="203">
        <v>1</v>
      </c>
      <c r="I120" s="204"/>
      <c r="J120" s="205">
        <f>ROUND(I120*H120,2)</f>
        <v>0</v>
      </c>
      <c r="K120" s="201" t="s">
        <v>554</v>
      </c>
      <c r="L120" s="41"/>
      <c r="M120" s="206" t="s">
        <v>1</v>
      </c>
      <c r="N120" s="207" t="s">
        <v>46</v>
      </c>
      <c r="O120" s="88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0" t="s">
        <v>646</v>
      </c>
      <c r="AT120" s="210" t="s">
        <v>122</v>
      </c>
      <c r="AU120" s="210" t="s">
        <v>81</v>
      </c>
      <c r="AY120" s="14" t="s">
        <v>128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4" t="s">
        <v>88</v>
      </c>
      <c r="BK120" s="211">
        <f>ROUND(I120*H120,2)</f>
        <v>0</v>
      </c>
      <c r="BL120" s="14" t="s">
        <v>646</v>
      </c>
      <c r="BM120" s="210" t="s">
        <v>656</v>
      </c>
    </row>
    <row r="121" s="2" customFormat="1" ht="16.5" customHeight="1">
      <c r="A121" s="35"/>
      <c r="B121" s="36"/>
      <c r="C121" s="199" t="s">
        <v>145</v>
      </c>
      <c r="D121" s="199" t="s">
        <v>122</v>
      </c>
      <c r="E121" s="200" t="s">
        <v>657</v>
      </c>
      <c r="F121" s="201" t="s">
        <v>658</v>
      </c>
      <c r="G121" s="202" t="s">
        <v>645</v>
      </c>
      <c r="H121" s="203">
        <v>1</v>
      </c>
      <c r="I121" s="204"/>
      <c r="J121" s="205">
        <f>ROUND(I121*H121,2)</f>
        <v>0</v>
      </c>
      <c r="K121" s="201" t="s">
        <v>554</v>
      </c>
      <c r="L121" s="41"/>
      <c r="M121" s="206" t="s">
        <v>1</v>
      </c>
      <c r="N121" s="207" t="s">
        <v>46</v>
      </c>
      <c r="O121" s="88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0" t="s">
        <v>646</v>
      </c>
      <c r="AT121" s="210" t="s">
        <v>122</v>
      </c>
      <c r="AU121" s="210" t="s">
        <v>81</v>
      </c>
      <c r="AY121" s="14" t="s">
        <v>128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14" t="s">
        <v>88</v>
      </c>
      <c r="BK121" s="211">
        <f>ROUND(I121*H121,2)</f>
        <v>0</v>
      </c>
      <c r="BL121" s="14" t="s">
        <v>646</v>
      </c>
      <c r="BM121" s="210" t="s">
        <v>659</v>
      </c>
    </row>
    <row r="122" s="2" customFormat="1" ht="21.75" customHeight="1">
      <c r="A122" s="35"/>
      <c r="B122" s="36"/>
      <c r="C122" s="199" t="s">
        <v>149</v>
      </c>
      <c r="D122" s="199" t="s">
        <v>122</v>
      </c>
      <c r="E122" s="200" t="s">
        <v>660</v>
      </c>
      <c r="F122" s="201" t="s">
        <v>661</v>
      </c>
      <c r="G122" s="202" t="s">
        <v>539</v>
      </c>
      <c r="H122" s="203">
        <v>3</v>
      </c>
      <c r="I122" s="204"/>
      <c r="J122" s="205">
        <f>ROUND(I122*H122,2)</f>
        <v>0</v>
      </c>
      <c r="K122" s="201" t="s">
        <v>554</v>
      </c>
      <c r="L122" s="41"/>
      <c r="M122" s="206" t="s">
        <v>1</v>
      </c>
      <c r="N122" s="207" t="s">
        <v>46</v>
      </c>
      <c r="O122" s="88"/>
      <c r="P122" s="208">
        <f>O122*H122</f>
        <v>0</v>
      </c>
      <c r="Q122" s="208">
        <v>0.0099000000000000008</v>
      </c>
      <c r="R122" s="208">
        <f>Q122*H122</f>
        <v>0.029700000000000004</v>
      </c>
      <c r="S122" s="208">
        <v>0</v>
      </c>
      <c r="T122" s="20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0" t="s">
        <v>268</v>
      </c>
      <c r="AT122" s="210" t="s">
        <v>122</v>
      </c>
      <c r="AU122" s="210" t="s">
        <v>81</v>
      </c>
      <c r="AY122" s="14" t="s">
        <v>128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4" t="s">
        <v>88</v>
      </c>
      <c r="BK122" s="211">
        <f>ROUND(I122*H122,2)</f>
        <v>0</v>
      </c>
      <c r="BL122" s="14" t="s">
        <v>268</v>
      </c>
      <c r="BM122" s="210" t="s">
        <v>662</v>
      </c>
    </row>
    <row r="123" s="2" customFormat="1" ht="16.5" customHeight="1">
      <c r="A123" s="35"/>
      <c r="B123" s="36"/>
      <c r="C123" s="199" t="s">
        <v>153</v>
      </c>
      <c r="D123" s="199" t="s">
        <v>122</v>
      </c>
      <c r="E123" s="200" t="s">
        <v>663</v>
      </c>
      <c r="F123" s="201" t="s">
        <v>664</v>
      </c>
      <c r="G123" s="202" t="s">
        <v>645</v>
      </c>
      <c r="H123" s="203">
        <v>1</v>
      </c>
      <c r="I123" s="204"/>
      <c r="J123" s="205">
        <f>ROUND(I123*H123,2)</f>
        <v>0</v>
      </c>
      <c r="K123" s="201" t="s">
        <v>554</v>
      </c>
      <c r="L123" s="41"/>
      <c r="M123" s="238" t="s">
        <v>1</v>
      </c>
      <c r="N123" s="239" t="s">
        <v>46</v>
      </c>
      <c r="O123" s="240"/>
      <c r="P123" s="241">
        <f>O123*H123</f>
        <v>0</v>
      </c>
      <c r="Q123" s="241">
        <v>0</v>
      </c>
      <c r="R123" s="241">
        <f>Q123*H123</f>
        <v>0</v>
      </c>
      <c r="S123" s="241">
        <v>0</v>
      </c>
      <c r="T123" s="24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0" t="s">
        <v>646</v>
      </c>
      <c r="AT123" s="210" t="s">
        <v>122</v>
      </c>
      <c r="AU123" s="210" t="s">
        <v>81</v>
      </c>
      <c r="AY123" s="14" t="s">
        <v>128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4" t="s">
        <v>88</v>
      </c>
      <c r="BK123" s="211">
        <f>ROUND(I123*H123,2)</f>
        <v>0</v>
      </c>
      <c r="BL123" s="14" t="s">
        <v>646</v>
      </c>
      <c r="BM123" s="210" t="s">
        <v>665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tFcP+ZLcUTnXAwhHLMZCN7JciVOgbFlZ5kP/xJC1N3gVwbVzPZYHGLmwirVrkw7dWvmGJkWUG/BI9Y/Y6jK9zA==" hashValue="KwyHi/AJgyVaJSqtkvmf75TyOP5mXpNR4vzQbBxO4XbXeqEzYrJJg2VHWTeUfleY1sV15S83zN1ZxLAVI97tDg==" algorithmName="SHA-512" password="CC35"/>
  <autoFilter ref="C115:K123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Cibulka Radek</dc:creator>
  <cp:lastModifiedBy>Cibulka Radek</cp:lastModifiedBy>
  <dcterms:created xsi:type="dcterms:W3CDTF">2023-01-25T06:03:20Z</dcterms:created>
  <dcterms:modified xsi:type="dcterms:W3CDTF">2023-01-25T06:03:25Z</dcterms:modified>
</cp:coreProperties>
</file>